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kovskayayy\Desktop\Договоры\Закупки 2026г\Березка\Экспертиза лифтов\"/>
    </mc:Choice>
  </mc:AlternateContent>
  <bookViews>
    <workbookView xWindow="0" yWindow="0" windowWidth="28800" windowHeight="11235"/>
  </bookViews>
  <sheets>
    <sheet name="Расчёт цены" sheetId="2" r:id="rId1"/>
    <sheet name="Лист1" sheetId="3" r:id="rId2"/>
  </sheets>
  <definedNames>
    <definedName name="_xlnm._FilterDatabase" localSheetId="0" hidden="1">'Расчёт цены'!$A$9:$M$15</definedName>
  </definedNames>
  <calcPr calcId="152511"/>
</workbook>
</file>

<file path=xl/calcChain.xml><?xml version="1.0" encoding="utf-8"?>
<calcChain xmlns="http://schemas.openxmlformats.org/spreadsheetml/2006/main">
  <c r="L11" i="2" l="1"/>
  <c r="M11" i="2" s="1"/>
  <c r="L10" i="2"/>
  <c r="M10" i="2" s="1"/>
  <c r="K11" i="2"/>
  <c r="J11" i="2"/>
  <c r="I11" i="2"/>
  <c r="M12" i="2" l="1"/>
  <c r="I10" i="2" l="1"/>
  <c r="J10" i="2" l="1"/>
  <c r="K10" i="2" s="1"/>
</calcChain>
</file>

<file path=xl/sharedStrings.xml><?xml version="1.0" encoding="utf-8"?>
<sst xmlns="http://schemas.openxmlformats.org/spreadsheetml/2006/main" count="32" uniqueCount="30">
  <si>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</si>
  <si>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</si>
  <si>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</si>
  <si>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Источники ценовой информации (руб./ед.изм.)</t>
  </si>
  <si>
    <t>ОКПД2 /КТРУ</t>
  </si>
  <si>
    <t>(указывается предмет контракта)</t>
  </si>
  <si>
    <t xml:space="preserve">Таблица для обоснования начальной (максимальной) цены контракта </t>
  </si>
  <si>
    <t>Обоснование начальной (максимальной) цены контракта</t>
  </si>
  <si>
    <t xml:space="preserve">Средняя арифметическая цена (цена за 1 ед.изм. в руб) </t>
  </si>
  <si>
    <t>Н(М)ЦК, определяемая методом сопоставимых рыночных цен (анализа рынка)</t>
  </si>
  <si>
    <t>ИТОГО:</t>
  </si>
  <si>
    <t xml:space="preserve">
Среднее квадратичное отклонение</t>
  </si>
  <si>
    <t>Наименование товаров, работ услуг</t>
  </si>
  <si>
    <t xml:space="preserve">№ п/п </t>
  </si>
  <si>
    <t>Используемый метод определения начальной (максимальной) цены контракта: метод сопоставимых рыночных цен</t>
  </si>
  <si>
    <t>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Обоснование выбранного метода обоснования начальной (максимальной) цены контракта:  
Информация о валюте, используемой для формирования цены контракта и расчетов с исполнителем: Российский рубль.                                                                                                                                                                             Источник – информация в информационно-телекоммуникационной сети "Интернет», содержащаяся каталогах, описаниях товаров и в других предложениях, обращенных к неопределенному кругу лиц и признаваемых в соответствии с гражданским законодательством публичными офертами.</t>
  </si>
  <si>
    <t>Минимальная цена за ед.изм., с учетом выделенных лимитов, руб.</t>
  </si>
  <si>
    <r>
      <t xml:space="preserve">
Коэффициент вариации цен V (%)           </t>
    </r>
    <r>
      <rPr>
        <i/>
        <sz val="12"/>
        <color theme="1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</si>
  <si>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theme="1"/>
        <rFont val="Times New Roman"/>
        <family val="1"/>
        <charset val="204"/>
      </rPr>
      <t xml:space="preserve">Расчет Н(М)ЦК по формуле
где </t>
    </r>
    <r>
      <rPr>
        <sz val="12"/>
        <color theme="1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</si>
  <si>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</si>
  <si>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 xml:space="preserve">Периодическое техническое освидетельствование лифта установленного на  ул. Покрышкина, д.18А, зав.№58687, г/п 320 кг, 8 ост. 0,71 м/с, введен в эксплуатацию 23.12.2010г.
</t>
  </si>
  <si>
    <t xml:space="preserve">Периодическое техническое освидетельствование лифта установленного на ул. Сеченова 17А, зав.№0951, г/п 400 кг, 8 ост. 1,00 м/с, введен в эксплуатацию 08.09.2011г.
</t>
  </si>
  <si>
    <t xml:space="preserve"> Источник №1:                вх.№  56 от 07.05.2026г.               (цена за 1 ед.изм. в руб)</t>
  </si>
  <si>
    <t>Источник №2:    вх.№ 202 от 07.05.2026          (цена за 1 ед.изм. в руб)</t>
  </si>
  <si>
    <t>Источник №3:                                     вх. №5  от 07.05.2026       (цена за 1 ед.изм. в руб)</t>
  </si>
  <si>
    <t xml:space="preserve">Периодическое техническое освидетельствование лифтов  для нужд НГИУВ – филиал ФГБОУ ДПО РМАНПО Минздрава России
</t>
  </si>
  <si>
    <t>Дата подготовки обоснования начальной (максимальной) цены контракта: 14.05.2026г.</t>
  </si>
  <si>
    <t>В соответствии с частью 2 статьи 72 Бюджетного кодекса Российской Федерации, контракты заключаются в соответствии с планом-графиком закупок и оплачиваются в пределах лимитов бюджетных обязательств (ЛБО).
Согласно письму Минфина России от 16.06.2017 № 24-01-10/37713, заказчик вправе установить начальную (максимальную) цену контракта (НМЦК) в размере, меньшем, чем рассчитанный, в соответствии с выделенными лимитами бюджетных обязательств. На основании изложенного Заказчиком принято решение установить НМЦК исходя из минимальной цены за единицу измерения в пределах утвержденных лимитов бюджетных обязательств.
По результатам закупки НМЦК, цена контракта принята по наименьшему предложению участника и составляет 41160,00 (сорок одна тысяча сто шестьдесят рублей) 00 копеек.</t>
  </si>
  <si>
    <t>Расчет произвел:                                      А.В. Куликов</t>
  </si>
  <si>
    <t>71.20.13.000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</si>
</sst>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</cellStyleXfs>
  <cellXfs count="70">
    <xf numFmtId="0" fontId="0" fillId="0" borderId="0" xfId="0"/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30" xfId="0" applyNumberFormat="1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" fontId="6" fillId="0" borderId="2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1" fontId="8" fillId="0" borderId="0" xfId="0" applyNumberFormat="1" applyFont="1" applyFill="1"/>
    <xf numFmtId="2" fontId="5" fillId="2" borderId="0" xfId="0" applyNumberFormat="1" applyFont="1" applyFill="1"/>
    <xf numFmtId="0" fontId="6" fillId="0" borderId="0" xfId="0" applyFont="1" applyFill="1"/>
    <xf numFmtId="0" fontId="5" fillId="2" borderId="0" xfId="0" applyFont="1" applyFill="1"/>
    <xf numFmtId="0" fontId="5" fillId="2" borderId="0" xfId="0" applyFont="1" applyFill="1" applyBorder="1"/>
    <xf numFmtId="2" fontId="5" fillId="2" borderId="0" xfId="0" applyNumberFormat="1" applyFont="1" applyFill="1" applyBorder="1"/>
    <xf numFmtId="4" fontId="5" fillId="0" borderId="0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30" xfId="0" applyNumberFormat="1" applyFont="1" applyFill="1" applyBorder="1" applyAlignment="1">
      <alignment horizontal="justify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distributed"/>
    </xf>
    <xf numFmtId="0" fontId="7" fillId="0" borderId="0" xfId="0" applyFont="1" applyFill="1" applyBorder="1" applyAlignment="1">
      <alignment horizontal="center" vertical="distributed"/>
    </xf>
    <xf numFmtId="0" fontId="7" fillId="0" borderId="12" xfId="0" applyFont="1" applyFill="1" applyBorder="1" applyAlignment="1">
      <alignment horizontal="center" vertical="distributed"/>
    </xf>
    <xf numFmtId="0" fontId="5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2" fontId="6" fillId="0" borderId="20" xfId="0" applyNumberFormat="1" applyFont="1" applyFill="1" applyBorder="1" applyAlignment="1">
      <alignment horizontal="center" vertical="center" wrapText="1"/>
    </xf>
    <xf numFmtId="1" fontId="5" fillId="0" borderId="30" xfId="0" applyNumberFormat="1" applyFont="1" applyFill="1" applyBorder="1" applyAlignment="1">
      <alignment horizontal="center" vertical="center"/>
    </xf>
  </cellXfs>
  <cellStyles count="4">
    <cellStyle name="Comma 4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0</xdr:rowOff>
    </xdr:from>
    <xdr:to>
      <xdr:col>11</xdr:col>
      <xdr:colOff>0</xdr:colOff>
      <xdr:row>9</xdr:row>
      <xdr:rowOff>0</xdr:rowOff>
    </xdr:to>
    <xdr:pic>
      <xdr:nvPicPr>
        <xdr:cNvPr id="18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0175" y="39052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7845</xdr:colOff>
      <xdr:row>7</xdr:row>
      <xdr:rowOff>1196789</xdr:rowOff>
    </xdr:from>
    <xdr:to>
      <xdr:col>9</xdr:col>
      <xdr:colOff>1007970</xdr:colOff>
      <xdr:row>7</xdr:row>
      <xdr:rowOff>1634939</xdr:rowOff>
    </xdr:to>
    <xdr:pic>
      <xdr:nvPicPr>
        <xdr:cNvPr id="18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6492" y="5163671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7</xdr:row>
      <xdr:rowOff>419100</xdr:rowOff>
    </xdr:from>
    <xdr:to>
      <xdr:col>12</xdr:col>
      <xdr:colOff>1495425</xdr:colOff>
      <xdr:row>7</xdr:row>
      <xdr:rowOff>781050</xdr:rowOff>
    </xdr:to>
    <xdr:pic>
      <xdr:nvPicPr>
        <xdr:cNvPr id="184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63150" y="28289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9</xdr:row>
      <xdr:rowOff>0</xdr:rowOff>
    </xdr:from>
    <xdr:to>
      <xdr:col>12</xdr:col>
      <xdr:colOff>409575</xdr:colOff>
      <xdr:row>9</xdr:row>
      <xdr:rowOff>0</xdr:rowOff>
    </xdr:to>
    <xdr:pic>
      <xdr:nvPicPr>
        <xdr:cNvPr id="184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10800" y="432435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2185148</xdr:colOff>
      <xdr:row>12</xdr:row>
      <xdr:rowOff>11206</xdr:rowOff>
    </xdr:from>
    <xdr:ext cx="184731" cy="264560"/>
    <xdr:sp macro="" textlink="">
      <xdr:nvSpPr>
        <xdr:cNvPr id="2" name="TextBox 1"/>
        <xdr:cNvSpPr txBox="1"/>
      </xdr:nvSpPr>
      <xdr:spPr>
        <a:xfrm>
          <a:off x="15665824" y="87966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36"/>
  <sheetViews>
    <sheetView tabSelected="1" view="pageBreakPreview" topLeftCell="A7" zoomScale="85" zoomScaleNormal="85" zoomScaleSheetLayoutView="85" workbookViewId="0">
      <selection activeCell="L11" sqref="L11"/>
    </sheetView>
  </sheetViews>
  <sheetFormatPr defaultRowHeight="15.75" x14ac:dyDescent="0.25"/>
  <cols>
    <col min="1" max="1" width="8.42578125" style="31" customWidth="1"/>
    <col min="2" max="2" width="15.28515625" style="5" customWidth="1"/>
    <col min="3" max="3" width="40.85546875" style="5" customWidth="1"/>
    <col min="4" max="5" width="10.28515625" style="5" customWidth="1"/>
    <col min="6" max="6" width="17.140625" style="5" customWidth="1"/>
    <col min="7" max="7" width="18" style="5" customWidth="1"/>
    <col min="8" max="8" width="17" style="5" customWidth="1"/>
    <col min="9" max="9" width="16.85546875" style="35" customWidth="1"/>
    <col min="10" max="10" width="15.28515625" style="5" customWidth="1"/>
    <col min="11" max="12" width="16.42578125" style="5" customWidth="1"/>
    <col min="13" max="13" width="38" style="5" customWidth="1"/>
    <col min="14" max="224" width="9.140625" style="4"/>
    <col min="225" max="16384" width="9.140625" style="5"/>
  </cols>
  <sheetData>
    <row r="1" spans="1:14" ht="33" customHeight="1" x14ac:dyDescent="0.25">
      <c r="A1" s="48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1"/>
    </row>
    <row r="2" spans="1:14" ht="27" customHeight="1" x14ac:dyDescent="0.25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6"/>
    </row>
    <row r="3" spans="1:14" ht="16.5" hidden="1" customHeight="1" x14ac:dyDescent="0.25">
      <c r="A3" s="52" t="s">
        <v>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1:14" ht="30" customHeight="1" x14ac:dyDescent="0.25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4" ht="131.25" customHeight="1" x14ac:dyDescent="0.25">
      <c r="A5" s="62" t="s">
        <v>15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4"/>
      <c r="M5" s="65"/>
    </row>
    <row r="6" spans="1:14" ht="18.75" customHeight="1" thickBot="1" x14ac:dyDescent="0.3">
      <c r="A6" s="58" t="s">
        <v>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60"/>
      <c r="M6" s="61"/>
    </row>
    <row r="7" spans="1:14" ht="48.75" customHeight="1" x14ac:dyDescent="0.25">
      <c r="A7" s="66" t="s">
        <v>13</v>
      </c>
      <c r="B7" s="42" t="s">
        <v>4</v>
      </c>
      <c r="C7" s="42" t="s">
        <v>12</v>
      </c>
      <c r="D7" s="42" t="s">
        <v>0</v>
      </c>
      <c r="E7" s="42" t="s">
        <v>1</v>
      </c>
      <c r="F7" s="42" t="s">
        <v>3</v>
      </c>
      <c r="G7" s="42"/>
      <c r="H7" s="42"/>
      <c r="I7" s="68" t="s">
        <v>2</v>
      </c>
      <c r="J7" s="68"/>
      <c r="K7" s="68"/>
      <c r="L7" s="44" t="s">
        <v>16</v>
      </c>
      <c r="M7" s="7" t="s">
        <v>9</v>
      </c>
    </row>
    <row r="8" spans="1:14" ht="148.5" customHeight="1" thickBot="1" x14ac:dyDescent="0.3">
      <c r="A8" s="67"/>
      <c r="B8" s="43"/>
      <c r="C8" s="43"/>
      <c r="D8" s="43"/>
      <c r="E8" s="43"/>
      <c r="F8" s="3" t="s">
        <v>22</v>
      </c>
      <c r="G8" s="3" t="s">
        <v>23</v>
      </c>
      <c r="H8" s="3" t="s">
        <v>24</v>
      </c>
      <c r="I8" s="3" t="s">
        <v>8</v>
      </c>
      <c r="J8" s="8" t="s">
        <v>11</v>
      </c>
      <c r="K8" s="8" t="s">
        <v>17</v>
      </c>
      <c r="L8" s="44"/>
      <c r="M8" s="9" t="s">
        <v>18</v>
      </c>
    </row>
    <row r="9" spans="1:14" ht="15.75" customHeight="1" thickBot="1" x14ac:dyDescent="0.3">
      <c r="A9" s="10">
        <v>1</v>
      </c>
      <c r="B9" s="11">
        <v>2</v>
      </c>
      <c r="C9" s="10">
        <v>3</v>
      </c>
      <c r="D9" s="11">
        <v>4</v>
      </c>
      <c r="E9" s="10">
        <v>5</v>
      </c>
      <c r="F9" s="11">
        <v>6</v>
      </c>
      <c r="G9" s="10">
        <v>7</v>
      </c>
      <c r="H9" s="11">
        <v>8</v>
      </c>
      <c r="I9" s="12">
        <v>9</v>
      </c>
      <c r="J9" s="11">
        <v>10</v>
      </c>
      <c r="K9" s="10">
        <v>11</v>
      </c>
      <c r="L9" s="13">
        <v>12</v>
      </c>
      <c r="M9" s="14">
        <v>13</v>
      </c>
    </row>
    <row r="10" spans="1:14" s="4" customFormat="1" ht="82.5" customHeight="1" x14ac:dyDescent="0.25">
      <c r="A10" s="69">
        <v>1</v>
      </c>
      <c r="B10" s="19" t="s">
        <v>29</v>
      </c>
      <c r="C10" s="41" t="s">
        <v>20</v>
      </c>
      <c r="D10" s="19" t="s">
        <v>19</v>
      </c>
      <c r="E10" s="19">
        <v>1</v>
      </c>
      <c r="F10" s="16">
        <v>20580</v>
      </c>
      <c r="G10" s="16">
        <v>24500</v>
      </c>
      <c r="H10" s="15">
        <v>24700</v>
      </c>
      <c r="I10" s="17">
        <f>ROUND(AVERAGE(F10:H10),2)</f>
        <v>23260</v>
      </c>
      <c r="J10" s="18">
        <f>SQRT(((SUM((POWER(F10-I10,2)),(POWER(G10-I10,2)),(POWER(H10-I10,2))/(COLUMNS(F10:H10)-1)))))</f>
        <v>3123.5876808567418</v>
      </c>
      <c r="K10" s="18">
        <f>J10/I10*100</f>
        <v>13.429009805918923</v>
      </c>
      <c r="L10" s="19">
        <f>F10</f>
        <v>20580</v>
      </c>
      <c r="M10" s="20">
        <f>L10</f>
        <v>20580</v>
      </c>
    </row>
    <row r="11" spans="1:14" s="4" customFormat="1" ht="82.5" customHeight="1" x14ac:dyDescent="0.25">
      <c r="A11" s="69">
        <v>2</v>
      </c>
      <c r="B11" s="19" t="s">
        <v>29</v>
      </c>
      <c r="C11" s="41" t="s">
        <v>21</v>
      </c>
      <c r="D11" s="19" t="s">
        <v>19</v>
      </c>
      <c r="E11" s="19">
        <v>1</v>
      </c>
      <c r="F11" s="16">
        <v>20580</v>
      </c>
      <c r="G11" s="40">
        <v>24500</v>
      </c>
      <c r="H11" s="39">
        <v>24700</v>
      </c>
      <c r="I11" s="17">
        <f>ROUND(AVERAGE(F11:H11),2)</f>
        <v>23260</v>
      </c>
      <c r="J11" s="18">
        <f>SQRT(((SUM((POWER(F11-I11,2)),(POWER(G11-I11,2)),(POWER(H11-I11,2))/(COLUMNS(F11:H11)-1)))))</f>
        <v>3123.5876808567418</v>
      </c>
      <c r="K11" s="18">
        <f>J11/I11*100</f>
        <v>13.429009805918923</v>
      </c>
      <c r="L11" s="19">
        <f>F11</f>
        <v>20580</v>
      </c>
      <c r="M11" s="20">
        <f>L11</f>
        <v>20580</v>
      </c>
    </row>
    <row r="12" spans="1:14" s="29" customFormat="1" ht="33" customHeight="1" thickBot="1" x14ac:dyDescent="0.3">
      <c r="A12" s="21"/>
      <c r="B12" s="22"/>
      <c r="C12" s="22" t="s">
        <v>10</v>
      </c>
      <c r="D12" s="22"/>
      <c r="E12" s="23"/>
      <c r="F12" s="24"/>
      <c r="G12" s="24"/>
      <c r="H12" s="24"/>
      <c r="I12" s="25"/>
      <c r="J12" s="26"/>
      <c r="K12" s="26"/>
      <c r="L12" s="27"/>
      <c r="M12" s="28">
        <f>SUM(M10:M11)</f>
        <v>41160</v>
      </c>
    </row>
    <row r="13" spans="1:14" s="30" customFormat="1" ht="87" customHeight="1" x14ac:dyDescent="0.25">
      <c r="A13" s="47" t="s">
        <v>27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4" ht="26.25" customHeight="1" x14ac:dyDescent="0.25">
      <c r="A14" s="46" t="s">
        <v>26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14" ht="21" customHeight="1" x14ac:dyDescent="0.25">
      <c r="A15" s="46" t="s">
        <v>28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4" x14ac:dyDescent="0.25">
      <c r="C16" s="32"/>
      <c r="I16" s="33"/>
    </row>
    <row r="17" spans="2:13" x14ac:dyDescent="0.25">
      <c r="B17" s="34"/>
      <c r="C17" s="34"/>
      <c r="I17" s="33"/>
    </row>
    <row r="18" spans="2:13" ht="19.5" customHeight="1" x14ac:dyDescent="0.25">
      <c r="C18" s="1"/>
      <c r="D18" s="4"/>
      <c r="I18" s="33"/>
    </row>
    <row r="19" spans="2:13" ht="39.75" customHeight="1" x14ac:dyDescent="0.25">
      <c r="C19" s="2"/>
      <c r="D19" s="4"/>
      <c r="I19" s="33"/>
    </row>
    <row r="20" spans="2:13" x14ac:dyDescent="0.25">
      <c r="C20" s="1"/>
      <c r="D20" s="4"/>
    </row>
    <row r="21" spans="2:13" x14ac:dyDescent="0.25">
      <c r="C21" s="4"/>
      <c r="D21" s="4"/>
    </row>
    <row r="22" spans="2:13" x14ac:dyDescent="0.25">
      <c r="C22" s="4"/>
      <c r="D22" s="4"/>
    </row>
    <row r="23" spans="2:13" x14ac:dyDescent="0.25">
      <c r="C23" s="4"/>
      <c r="D23" s="4"/>
    </row>
    <row r="24" spans="2:13" x14ac:dyDescent="0.25">
      <c r="C24" s="4"/>
      <c r="D24" s="4"/>
    </row>
    <row r="26" spans="2:13" x14ac:dyDescent="0.25">
      <c r="I26" s="36"/>
      <c r="J26" s="4"/>
      <c r="K26" s="4"/>
      <c r="L26" s="4"/>
      <c r="M26" s="4"/>
    </row>
    <row r="27" spans="2:13" x14ac:dyDescent="0.25">
      <c r="I27" s="37"/>
      <c r="J27" s="38"/>
      <c r="K27" s="38"/>
      <c r="L27" s="38"/>
      <c r="M27" s="38"/>
    </row>
    <row r="28" spans="2:13" x14ac:dyDescent="0.25">
      <c r="I28" s="37"/>
      <c r="J28" s="38"/>
      <c r="K28" s="38"/>
      <c r="L28" s="38"/>
      <c r="M28" s="38"/>
    </row>
    <row r="29" spans="2:13" x14ac:dyDescent="0.25">
      <c r="I29" s="37"/>
      <c r="J29" s="38"/>
      <c r="K29" s="38"/>
      <c r="L29" s="38"/>
      <c r="M29" s="38"/>
    </row>
    <row r="30" spans="2:13" x14ac:dyDescent="0.25">
      <c r="I30" s="36"/>
      <c r="J30" s="4"/>
      <c r="K30" s="4"/>
      <c r="L30" s="4"/>
      <c r="M30" s="4"/>
    </row>
    <row r="31" spans="2:13" x14ac:dyDescent="0.25">
      <c r="I31" s="36"/>
      <c r="J31" s="4"/>
      <c r="K31" s="4"/>
      <c r="L31" s="4"/>
      <c r="M31" s="4"/>
    </row>
    <row r="32" spans="2:13" x14ac:dyDescent="0.25">
      <c r="I32" s="36"/>
      <c r="J32" s="4"/>
      <c r="K32" s="4"/>
      <c r="L32" s="4"/>
      <c r="M32" s="4"/>
    </row>
    <row r="33" spans="9:13" x14ac:dyDescent="0.25">
      <c r="I33" s="36"/>
      <c r="J33" s="4"/>
      <c r="K33" s="4"/>
      <c r="L33" s="4"/>
      <c r="M33" s="4"/>
    </row>
    <row r="34" spans="9:13" x14ac:dyDescent="0.25">
      <c r="I34" s="36"/>
      <c r="J34" s="4"/>
      <c r="K34" s="4"/>
      <c r="L34" s="4"/>
      <c r="M34" s="4"/>
    </row>
    <row r="35" spans="9:13" x14ac:dyDescent="0.25">
      <c r="I35" s="36"/>
      <c r="J35" s="4"/>
      <c r="K35" s="4"/>
      <c r="L35" s="4"/>
      <c r="M35" s="4"/>
    </row>
    <row r="36" spans="9:13" x14ac:dyDescent="0.25">
      <c r="I36" s="36"/>
      <c r="J36" s="4"/>
      <c r="K36" s="4"/>
      <c r="L36" s="4"/>
      <c r="M36" s="4"/>
    </row>
  </sheetData>
  <autoFilter ref="A9:M15"/>
  <mergeCells count="17">
    <mergeCell ref="A1:M1"/>
    <mergeCell ref="A3:M3"/>
    <mergeCell ref="A4:M4"/>
    <mergeCell ref="A6:M6"/>
    <mergeCell ref="A14:M14"/>
    <mergeCell ref="A5:M5"/>
    <mergeCell ref="A7:A8"/>
    <mergeCell ref="D7:D8"/>
    <mergeCell ref="E7:E8"/>
    <mergeCell ref="F7:H7"/>
    <mergeCell ref="I7:K7"/>
    <mergeCell ref="C7:C8"/>
    <mergeCell ref="B7:B8"/>
    <mergeCell ref="L7:L8"/>
    <mergeCell ref="A2:M2"/>
    <mergeCell ref="A15:M15"/>
    <mergeCell ref="A13:M13"/>
  </mergeCells>
  <phoneticPr fontId="1" type="noConversion"/>
  <pageMargins left="0.27559055118110237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Расчёт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bykovskayayy</cp:lastModifiedBy>
  <cp:lastPrinted>2026-05-14T03:56:03Z</cp:lastPrinted>
  <dcterms:created xsi:type="dcterms:W3CDTF">2014-01-15T18:15:09Z</dcterms:created>
  <dcterms:modified xsi:type="dcterms:W3CDTF">2026-05-21T06:04:54Z</dcterms:modified>
</cp:coreProperties>
</file>