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kurenkoeiu\Desktop\Сокуренко Е.Ю\ЗАКУПКИ\2026г\136_ОМО-26_картриджи с этиленокс. для газ. стерилиз\"/>
    </mc:Choice>
  </mc:AlternateContent>
  <xr:revisionPtr revIDLastSave="0" documentId="13_ncr:1_{A96C367F-B9AB-45B7-B8CC-366A46A33E73}" xr6:coauthVersionLast="36" xr6:coauthVersionMax="36" xr10:uidLastSave="{00000000-0000-0000-0000-000000000000}"/>
  <bookViews>
    <workbookView xWindow="32760" yWindow="32760" windowWidth="28800" windowHeight="12300" xr2:uid="{00000000-000D-0000-FFFF-FFFF00000000}"/>
  </bookViews>
  <sheets>
    <sheet name="Обоснование НМЦК" sheetId="4" r:id="rId1"/>
  </sheets>
  <definedNames>
    <definedName name="_xlnm._FilterDatabase" localSheetId="0" hidden="1">'Обоснование НМЦК'!$A$3:$F$6</definedName>
  </definedNames>
  <calcPr calcId="191029"/>
</workbook>
</file>

<file path=xl/calcChain.xml><?xml version="1.0" encoding="utf-8"?>
<calcChain xmlns="http://schemas.openxmlformats.org/spreadsheetml/2006/main">
  <c r="L6" i="4" l="1"/>
  <c r="K5" i="4"/>
  <c r="J5" i="4"/>
  <c r="I5" i="4"/>
  <c r="L5" i="4" s="1"/>
</calcChain>
</file>

<file path=xl/sharedStrings.xml><?xml version="1.0" encoding="utf-8"?>
<sst xmlns="http://schemas.openxmlformats.org/spreadsheetml/2006/main" count="20" uniqueCount="20">
  <si>
    <t>№ п/п</t>
  </si>
  <si>
    <t>Наименование товара</t>
  </si>
  <si>
    <t>Единица измерения</t>
  </si>
  <si>
    <t>Количество</t>
  </si>
  <si>
    <t>Средняя арифметическая величина цены единицы товара, руб.</t>
  </si>
  <si>
    <t>Среднее квадратичное отклонение</t>
  </si>
  <si>
    <t>Коэффициент вариации цен (%)</t>
  </si>
  <si>
    <t>Н(М)ЦК, руб.</t>
  </si>
  <si>
    <t>ИТОГО:</t>
  </si>
  <si>
    <t>Источник обоснования цены/цена, руб.</t>
  </si>
  <si>
    <t>ОКПД2</t>
  </si>
  <si>
    <t>32.50.13.190</t>
  </si>
  <si>
    <r>
      <t>Коммерческое пре</t>
    </r>
    <r>
      <rPr>
        <sz val="12"/>
        <rFont val="Times New Roman"/>
        <family val="1"/>
        <charset val="204"/>
      </rPr>
      <t xml:space="preserve">дложение 1 вход.№437/омо от 01.07.2026 г. </t>
    </r>
  </si>
  <si>
    <r>
      <t>Коммерческое предло</t>
    </r>
    <r>
      <rPr>
        <sz val="12"/>
        <rFont val="Times New Roman"/>
        <family val="1"/>
        <charset val="204"/>
      </rPr>
      <t>жение 2 вход.№438/омо от 01.07.2026 г.</t>
    </r>
    <r>
      <rPr>
        <sz val="12"/>
        <color rgb="FFFF0000"/>
        <rFont val="Times New Roman"/>
        <family val="1"/>
        <charset val="204"/>
      </rPr>
      <t xml:space="preserve"> </t>
    </r>
  </si>
  <si>
    <r>
      <t>Коммерческое пр</t>
    </r>
    <r>
      <rPr>
        <sz val="12"/>
        <rFont val="Times New Roman"/>
        <family val="1"/>
        <charset val="204"/>
      </rPr>
      <t>едложение 3 вход.№439/омо от 01.07.2026 г.</t>
    </r>
  </si>
  <si>
    <t>штука</t>
  </si>
  <si>
    <t xml:space="preserve">Поставка картриджей с этиленоксидом для газового стерилизатора </t>
  </si>
  <si>
    <r>
      <t>Начальная (максимальная) цена контракта с учетом накладных расходов, уплаты налогов, сборов и других обязательных платежей, затрат, издержек и иных расходов исполнителя, связанных с выполнением контракта, составляет 63 916 (шестьдесят три тысячи девятьсот шестнадцать) руб. 80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коп., включая НДС.</t>
    </r>
  </si>
  <si>
    <t xml:space="preserve">Обоснование начальной (максимальной) цены контракта
Начальная (максимальная) цена контракта определена в соответствии с требованиями статьи 22 Федерального закона от 05.04.2013  г. № 44-ФЗ "О контрактной системе в сфере закупок товаров, работ, услуг для обеспечения государственных и муниципальных нужд" с применением Приказа Минэкономразвития России от 2 октября 2013 г. №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Использовался метод сопоставимых рыночных цен. Требования к определению НМЦК, согласно пп. "в" п.7 Постановления Правительства Российской Федерации от 23.12.2024г. №1875, не применяются. 								
											</t>
  </si>
  <si>
    <t xml:space="preserve">Главный врач клиники
имени профессора Ю.Н. Касаткина
ФГАОУ ДПО РМАНПО Минздрава России                                                                                                                                                                          Прохоренко Е. В.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</si>
</sst>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.3"/>
      <color theme="10"/>
      <name val="Calibri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5" fillId="0" borderId="0"/>
  </cellStyleXfs>
  <cellXfs count="42">
    <xf numFmtId="0" fontId="0" fillId="0" borderId="0" xfId="0"/>
    <xf numFmtId="0" fontId="20" fillId="0" borderId="0" xfId="24" applyFont="1" applyFill="1"/>
    <xf numFmtId="0" fontId="20" fillId="0" borderId="0" xfId="24" applyFont="1" applyFill="1" applyAlignment="1">
      <alignment horizontal="center"/>
    </xf>
    <xf numFmtId="0" fontId="20" fillId="0" borderId="0" xfId="24" applyFont="1" applyFill="1" applyAlignment="1">
      <alignment horizontal="center" vertical="top"/>
    </xf>
    <xf numFmtId="4" fontId="20" fillId="0" borderId="0" xfId="24" applyNumberFormat="1" applyFont="1" applyFill="1" applyAlignment="1">
      <alignment horizontal="center"/>
    </xf>
    <xf numFmtId="4" fontId="20" fillId="0" borderId="0" xfId="24" applyNumberFormat="1" applyFont="1" applyFill="1"/>
    <xf numFmtId="4" fontId="20" fillId="0" borderId="0" xfId="24" applyNumberFormat="1" applyFont="1" applyFill="1" applyAlignment="1">
      <alignment vertical="top"/>
    </xf>
    <xf numFmtId="0" fontId="20" fillId="0" borderId="0" xfId="24" applyFont="1" applyFill="1" applyAlignment="1">
      <alignment vertical="top"/>
    </xf>
    <xf numFmtId="0" fontId="20" fillId="0" borderId="10" xfId="24" applyFont="1" applyFill="1" applyBorder="1" applyAlignment="1">
      <alignment horizontal="center" vertical="top"/>
    </xf>
    <xf numFmtId="0" fontId="20" fillId="0" borderId="10" xfId="24" applyFont="1" applyFill="1" applyBorder="1"/>
    <xf numFmtId="0" fontId="20" fillId="0" borderId="12" xfId="24" applyFont="1" applyFill="1" applyBorder="1" applyAlignment="1">
      <alignment horizontal="center" vertical="top"/>
    </xf>
    <xf numFmtId="4" fontId="20" fillId="0" borderId="10" xfId="24" applyNumberFormat="1" applyFont="1" applyFill="1" applyBorder="1" applyAlignment="1">
      <alignment horizontal="center" vertical="top"/>
    </xf>
    <xf numFmtId="4" fontId="29" fillId="0" borderId="10" xfId="24" applyNumberFormat="1" applyFont="1" applyFill="1" applyBorder="1" applyAlignment="1">
      <alignment horizontal="center" vertical="top"/>
    </xf>
    <xf numFmtId="0" fontId="19" fillId="0" borderId="13" xfId="24" applyFont="1" applyFill="1" applyBorder="1" applyAlignment="1">
      <alignment horizontal="center" vertical="top" wrapText="1"/>
    </xf>
    <xf numFmtId="0" fontId="20" fillId="0" borderId="0" xfId="24" applyFont="1" applyFill="1" applyBorder="1"/>
    <xf numFmtId="0" fontId="20" fillId="0" borderId="0" xfId="24" applyFont="1" applyFill="1" applyBorder="1" applyAlignment="1">
      <alignment vertical="top"/>
    </xf>
    <xf numFmtId="4" fontId="20" fillId="0" borderId="0" xfId="24" applyNumberFormat="1" applyFont="1" applyFill="1" applyBorder="1"/>
    <xf numFmtId="2" fontId="20" fillId="0" borderId="0" xfId="24" applyNumberFormat="1" applyFont="1" applyFill="1" applyBorder="1"/>
    <xf numFmtId="0" fontId="28" fillId="0" borderId="10" xfId="0" applyFont="1" applyBorder="1" applyAlignment="1">
      <alignment horizontal="center" vertical="top"/>
    </xf>
    <xf numFmtId="0" fontId="19" fillId="15" borderId="10" xfId="24" applyFont="1" applyFill="1" applyBorder="1" applyAlignment="1">
      <alignment horizontal="center" vertical="top" wrapText="1"/>
    </xf>
    <xf numFmtId="0" fontId="24" fillId="15" borderId="12" xfId="0" applyFont="1" applyFill="1" applyBorder="1" applyAlignment="1">
      <alignment horizontal="left" vertical="top" wrapText="1"/>
    </xf>
    <xf numFmtId="0" fontId="24" fillId="15" borderId="11" xfId="0" applyFont="1" applyFill="1" applyBorder="1" applyAlignment="1">
      <alignment horizontal="center" vertical="top" wrapText="1"/>
    </xf>
    <xf numFmtId="0" fontId="24" fillId="15" borderId="12" xfId="0" applyFont="1" applyFill="1" applyBorder="1" applyAlignment="1">
      <alignment horizontal="center" vertical="top" wrapText="1"/>
    </xf>
    <xf numFmtId="3" fontId="24" fillId="15" borderId="12" xfId="0" applyNumberFormat="1" applyFont="1" applyFill="1" applyBorder="1" applyAlignment="1">
      <alignment horizontal="center" vertical="top" wrapText="1"/>
    </xf>
    <xf numFmtId="4" fontId="24" fillId="15" borderId="14" xfId="26" applyNumberFormat="1" applyFont="1" applyFill="1" applyBorder="1" applyAlignment="1">
      <alignment horizontal="center" vertical="top" wrapText="1"/>
    </xf>
    <xf numFmtId="4" fontId="24" fillId="15" borderId="12" xfId="26" applyNumberFormat="1" applyFont="1" applyFill="1" applyBorder="1" applyAlignment="1">
      <alignment horizontal="center" vertical="top" wrapText="1"/>
    </xf>
    <xf numFmtId="2" fontId="19" fillId="15" borderId="12" xfId="24" applyNumberFormat="1" applyFont="1" applyFill="1" applyBorder="1" applyAlignment="1">
      <alignment horizontal="center" vertical="top" wrapText="1"/>
    </xf>
    <xf numFmtId="4" fontId="19" fillId="15" borderId="12" xfId="24" applyNumberFormat="1" applyFont="1" applyFill="1" applyBorder="1" applyAlignment="1">
      <alignment horizontal="center" vertical="top" wrapText="1"/>
    </xf>
    <xf numFmtId="4" fontId="19" fillId="15" borderId="10" xfId="24" applyNumberFormat="1" applyFont="1" applyFill="1" applyBorder="1" applyAlignment="1">
      <alignment horizontal="center" vertical="top" wrapText="1"/>
    </xf>
    <xf numFmtId="0" fontId="21" fillId="15" borderId="0" xfId="24" applyFont="1" applyFill="1" applyAlignment="1">
      <alignment horizontal="center" vertical="top" wrapText="1"/>
    </xf>
    <xf numFmtId="0" fontId="21" fillId="15" borderId="15" xfId="24" applyFont="1" applyFill="1" applyBorder="1" applyAlignment="1">
      <alignment horizontal="center" vertical="top" wrapText="1"/>
    </xf>
    <xf numFmtId="0" fontId="24" fillId="0" borderId="0" xfId="24" applyFont="1" applyFill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1" fillId="0" borderId="0" xfId="24" applyFont="1" applyFill="1" applyBorder="1" applyAlignment="1">
      <alignment horizontal="left" wrapText="1"/>
    </xf>
    <xf numFmtId="0" fontId="21" fillId="15" borderId="10" xfId="24" applyFont="1" applyFill="1" applyBorder="1" applyAlignment="1">
      <alignment horizontal="center" vertical="top" wrapText="1"/>
    </xf>
    <xf numFmtId="4" fontId="19" fillId="15" borderId="10" xfId="24" applyNumberFormat="1" applyFont="1" applyFill="1" applyBorder="1" applyAlignment="1">
      <alignment horizontal="center" vertical="top" wrapText="1"/>
    </xf>
    <xf numFmtId="0" fontId="19" fillId="0" borderId="10" xfId="24" applyFont="1" applyFill="1" applyBorder="1" applyAlignment="1">
      <alignment horizontal="center" vertical="top" wrapText="1"/>
    </xf>
    <xf numFmtId="0" fontId="19" fillId="15" borderId="10" xfId="24" applyFont="1" applyFill="1" applyBorder="1" applyAlignment="1">
      <alignment horizontal="center" vertical="top" wrapText="1"/>
    </xf>
    <xf numFmtId="0" fontId="27" fillId="0" borderId="10" xfId="24" applyFont="1" applyFill="1" applyBorder="1" applyAlignment="1">
      <alignment horizontal="left" vertical="top"/>
    </xf>
    <xf numFmtId="0" fontId="28" fillId="0" borderId="12" xfId="0" applyFont="1" applyBorder="1" applyAlignment="1">
      <alignment horizontal="left" vertical="top"/>
    </xf>
    <xf numFmtId="0" fontId="0" fillId="15" borderId="10" xfId="0" applyFill="1" applyBorder="1" applyAlignment="1">
      <alignment horizontal="center" vertical="top" wrapText="1"/>
    </xf>
  </cellXfs>
  <cellStyles count="27">
    <cellStyle name="Excel Built-in Normal" xfId="26" xr:uid="{CE327B35-4440-4A78-9402-6CBE1F719BE9}"/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25" xr:uid="{00000000-0005-0000-0000-000009000000}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4" xr:uid="{00000000-0005-0000-0000-000013000000}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EQ13"/>
  <sheetViews>
    <sheetView tabSelected="1" workbookViewId="0">
      <selection activeCell="Q8" sqref="Q8"/>
    </sheetView>
  </sheetViews>
  <sheetFormatPr defaultRowHeight="15" x14ac:dyDescent="0.25"/>
  <cols>
    <col min="1" max="1" width="4.85546875" style="2" customWidth="1"/>
    <col min="2" max="2" width="24.42578125" style="1" customWidth="1"/>
    <col min="3" max="3" width="13.5703125" style="1" customWidth="1"/>
    <col min="4" max="4" width="11.5703125" style="3" customWidth="1"/>
    <col min="5" max="5" width="8.7109375" style="3" customWidth="1"/>
    <col min="6" max="6" width="17.5703125" style="2" customWidth="1"/>
    <col min="7" max="7" width="18" style="4" customWidth="1"/>
    <col min="8" max="8" width="16.7109375" style="5" customWidth="1"/>
    <col min="9" max="9" width="12.28515625" style="1" customWidth="1"/>
    <col min="10" max="10" width="12" style="6" customWidth="1"/>
    <col min="11" max="11" width="9.85546875" style="6" customWidth="1"/>
    <col min="12" max="12" width="12.5703125" style="6" customWidth="1"/>
    <col min="13" max="16" width="9.140625" style="14"/>
    <col min="17" max="17" width="15.85546875" style="14" customWidth="1"/>
    <col min="18" max="147" width="9.140625" style="14"/>
    <col min="148" max="16384" width="9.140625" style="1"/>
  </cols>
  <sheetData>
    <row r="1" spans="1:147" ht="13.5" customHeight="1" x14ac:dyDescent="0.25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47" ht="89.2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47" s="9" customFormat="1" ht="30.75" customHeight="1" x14ac:dyDescent="0.25">
      <c r="A3" s="37" t="s">
        <v>0</v>
      </c>
      <c r="B3" s="38" t="s">
        <v>1</v>
      </c>
      <c r="C3" s="38" t="s">
        <v>10</v>
      </c>
      <c r="D3" s="38" t="s">
        <v>2</v>
      </c>
      <c r="E3" s="38" t="s">
        <v>3</v>
      </c>
      <c r="F3" s="35" t="s">
        <v>9</v>
      </c>
      <c r="G3" s="35"/>
      <c r="H3" s="35"/>
      <c r="I3" s="38" t="s">
        <v>4</v>
      </c>
      <c r="J3" s="36" t="s">
        <v>5</v>
      </c>
      <c r="K3" s="36" t="s">
        <v>6</v>
      </c>
      <c r="L3" s="36" t="s">
        <v>7</v>
      </c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</row>
    <row r="4" spans="1:147" s="9" customFormat="1" ht="85.5" customHeight="1" x14ac:dyDescent="0.25">
      <c r="A4" s="37"/>
      <c r="B4" s="38"/>
      <c r="C4" s="41"/>
      <c r="D4" s="38"/>
      <c r="E4" s="38"/>
      <c r="F4" s="19" t="s">
        <v>12</v>
      </c>
      <c r="G4" s="19" t="s">
        <v>13</v>
      </c>
      <c r="H4" s="19" t="s">
        <v>14</v>
      </c>
      <c r="I4" s="38"/>
      <c r="J4" s="36"/>
      <c r="K4" s="36"/>
      <c r="L4" s="36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</row>
    <row r="5" spans="1:147" s="7" customFormat="1" ht="66" customHeight="1" x14ac:dyDescent="0.2">
      <c r="A5" s="13">
        <v>1</v>
      </c>
      <c r="B5" s="20" t="s">
        <v>16</v>
      </c>
      <c r="C5" s="21" t="s">
        <v>11</v>
      </c>
      <c r="D5" s="22" t="s">
        <v>15</v>
      </c>
      <c r="E5" s="23">
        <v>60</v>
      </c>
      <c r="F5" s="24">
        <v>1100</v>
      </c>
      <c r="G5" s="25">
        <v>1016.66</v>
      </c>
      <c r="H5" s="26">
        <v>1079.17</v>
      </c>
      <c r="I5" s="27">
        <f>ROUND(AVERAGE(F5:H5),2)</f>
        <v>1065.28</v>
      </c>
      <c r="J5" s="27">
        <f>STDEV(F5:H5)</f>
        <v>43.372311828323561</v>
      </c>
      <c r="K5" s="27">
        <f>J5/I5*100</f>
        <v>4.0714471151550358</v>
      </c>
      <c r="L5" s="28">
        <f>I5*E5</f>
        <v>63916.799999999996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</row>
    <row r="6" spans="1:147" ht="15.75" x14ac:dyDescent="0.25">
      <c r="A6" s="39" t="s">
        <v>8</v>
      </c>
      <c r="B6" s="40"/>
      <c r="C6" s="18"/>
      <c r="D6" s="10"/>
      <c r="E6" s="10"/>
      <c r="F6" s="11"/>
      <c r="G6" s="11"/>
      <c r="H6" s="11"/>
      <c r="I6" s="8"/>
      <c r="J6" s="11"/>
      <c r="K6" s="11"/>
      <c r="L6" s="12">
        <f>SUM(L5:L5)</f>
        <v>63916.799999999996</v>
      </c>
      <c r="N6" s="16"/>
    </row>
    <row r="7" spans="1:147" ht="3.75" customHeight="1" x14ac:dyDescent="0.25">
      <c r="A7" s="31" t="s">
        <v>17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47" ht="51.75" customHeight="1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47" ht="51" customHeight="1" x14ac:dyDescent="0.25">
      <c r="A9" s="34" t="s">
        <v>19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Q9" s="17"/>
    </row>
    <row r="10" spans="1:147" x14ac:dyDescent="0.25">
      <c r="Q10" s="17"/>
    </row>
    <row r="11" spans="1:147" x14ac:dyDescent="0.25">
      <c r="Q11" s="17"/>
    </row>
    <row r="12" spans="1:147" x14ac:dyDescent="0.25">
      <c r="Q12" s="17"/>
    </row>
    <row r="13" spans="1:147" x14ac:dyDescent="0.25">
      <c r="F13" s="4"/>
      <c r="Q13" s="17"/>
    </row>
  </sheetData>
  <autoFilter ref="A3:F6" xr:uid="{00000000-0009-0000-0000-000000000000}"/>
  <mergeCells count="14">
    <mergeCell ref="A1:L2"/>
    <mergeCell ref="A7:L8"/>
    <mergeCell ref="A9:L9"/>
    <mergeCell ref="F3:H3"/>
    <mergeCell ref="K3:K4"/>
    <mergeCell ref="L3:L4"/>
    <mergeCell ref="A3:A4"/>
    <mergeCell ref="B3:B4"/>
    <mergeCell ref="D3:D4"/>
    <mergeCell ref="E3:E4"/>
    <mergeCell ref="I3:I4"/>
    <mergeCell ref="J3:J4"/>
    <mergeCell ref="A6:B6"/>
    <mergeCell ref="C3:C4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Сокуренко Екатерина Юрьевна</cp:lastModifiedBy>
  <cp:lastPrinted>2026-05-25T13:39:36Z</cp:lastPrinted>
  <dcterms:created xsi:type="dcterms:W3CDTF">2009-02-06T02:40:54Z</dcterms:created>
  <dcterms:modified xsi:type="dcterms:W3CDTF">2026-07-02T11:39:47Z</dcterms:modified>
</cp:coreProperties>
</file>