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L6" i="1"/>
  <c r="L7" i="1"/>
  <c r="L8" i="1"/>
  <c r="L9" i="1"/>
  <c r="L10" i="1"/>
  <c r="L11" i="1"/>
  <c r="L12" i="1"/>
  <c r="L13" i="1"/>
  <c r="N13" i="1" s="1"/>
  <c r="O13" i="1" s="1"/>
  <c r="I6" i="1"/>
  <c r="I7" i="1"/>
  <c r="I8" i="1"/>
  <c r="I9" i="1"/>
  <c r="I10" i="1"/>
  <c r="I11" i="1"/>
  <c r="I12" i="1"/>
  <c r="I13" i="1"/>
  <c r="I5" i="1"/>
  <c r="G5" i="1"/>
  <c r="G6" i="1"/>
  <c r="G7" i="1"/>
  <c r="G8" i="1"/>
  <c r="G9" i="1"/>
  <c r="G10" i="1"/>
  <c r="G11" i="1"/>
  <c r="G12" i="1"/>
  <c r="G13" i="1"/>
  <c r="E6" i="1"/>
  <c r="E7" i="1"/>
  <c r="E8" i="1"/>
  <c r="E9" i="1"/>
  <c r="E10" i="1"/>
  <c r="E11" i="1"/>
  <c r="E12" i="1"/>
  <c r="E13" i="1"/>
  <c r="E5" i="1"/>
  <c r="N12" i="1" l="1"/>
  <c r="O12" i="1" s="1"/>
  <c r="N11" i="1"/>
  <c r="O11" i="1" s="1"/>
  <c r="N6" i="1"/>
  <c r="O6" i="1" s="1"/>
  <c r="E14" i="1"/>
  <c r="N10" i="1"/>
  <c r="O10" i="1" s="1"/>
  <c r="N9" i="1"/>
  <c r="O9" i="1" s="1"/>
  <c r="N8" i="1"/>
  <c r="O8" i="1" s="1"/>
  <c r="I14" i="1"/>
  <c r="N7" i="1"/>
  <c r="O7" i="1" s="1"/>
  <c r="G14" i="1"/>
  <c r="L5" i="1"/>
  <c r="M5" i="1"/>
  <c r="K5" i="1"/>
  <c r="K14" i="1" s="1"/>
  <c r="N5" i="1" l="1"/>
  <c r="O5" i="1" s="1"/>
  <c r="H15" i="1"/>
</calcChain>
</file>

<file path=xl/sharedStrings.xml><?xml version="1.0" encoding="utf-8"?>
<sst xmlns="http://schemas.openxmlformats.org/spreadsheetml/2006/main" count="49" uniqueCount="35">
  <si>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</si>
  <si>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</si>
  <si>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</si>
  <si>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</si>
  <si>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</si>
  <si>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</si>
  <si>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</si>
  <si>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</si>
  <si>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</si>
  <si>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</si>
  <si>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</si>
  <si>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</si>
  <si>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</si>
  <si>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</si>
  <si>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</si>
  <si>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</si>
  <si>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</si>
  <si>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</si>
  <si>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</si>
  <si>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</si>
  <si>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</si>
  <si>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 xml:space="preserve">Объем </t>
  </si>
  <si>
    <t>шт.</t>
  </si>
  <si>
    <t>Флажная продукция тип 1</t>
  </si>
  <si>
    <t>Флажная продукция тип 2</t>
  </si>
  <si>
    <t>Флажная продукция тип 3</t>
  </si>
  <si>
    <t>Флажная продукция тип 4</t>
  </si>
  <si>
    <t>Флажная продукция тип 5</t>
  </si>
  <si>
    <t>Флажная продукция тип 6</t>
  </si>
  <si>
    <t>Флажная продукция тип 7</t>
  </si>
  <si>
    <t>Флажная продукция тип 8</t>
  </si>
  <si>
    <t>Флажная продукция тип 9</t>
  </si>
  <si>
    <t>КП от 20.05.2026  вх. № 2635-с;</t>
  </si>
  <si>
    <t>КП от 20.05.2026  вх. № 2634-с;</t>
  </si>
  <si>
    <t>КП от 20.05.2026  вх. № 2636-с.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</si>
</sst>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 hidden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14" fontId="1" fillId="2" borderId="0" xfId="0" applyNumberFormat="1" applyFont="1" applyFill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/>
    </xf>
    <xf numFmtId="4" fontId="2" fillId="2" borderId="4" xfId="0" applyNumberFormat="1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Normal="100" workbookViewId="0">
      <selection activeCell="D13" sqref="D13"/>
    </sheetView>
  </sheetViews>
  <sheetFormatPr defaultRowHeight="15" x14ac:dyDescent="0.25"/>
  <cols>
    <col min="1" max="1" width="19.85546875" customWidth="1"/>
    <col min="2" max="2" width="8.85546875" customWidth="1"/>
    <col min="3" max="3" width="6.28515625" customWidth="1"/>
    <col min="4" max="4" width="11.5703125" customWidth="1"/>
    <col min="5" max="5" width="10.28515625" customWidth="1"/>
    <col min="6" max="6" width="8.5703125" customWidth="1"/>
    <col min="7" max="7" width="13.28515625" customWidth="1"/>
    <col min="9" max="9" width="12.7109375" customWidth="1"/>
    <col min="10" max="11" width="0" hidden="1" customWidth="1"/>
  </cols>
  <sheetData>
    <row r="1" spans="1:16" ht="22.5" customHeight="1" x14ac:dyDescent="0.2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ht="52.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ht="15" customHeight="1" x14ac:dyDescent="0.25">
      <c r="A3" s="29" t="s">
        <v>0</v>
      </c>
      <c r="B3" s="29" t="s">
        <v>21</v>
      </c>
      <c r="C3" s="29"/>
      <c r="D3" s="1" t="s">
        <v>3</v>
      </c>
      <c r="E3" s="29" t="s">
        <v>5</v>
      </c>
      <c r="F3" s="1" t="s">
        <v>6</v>
      </c>
      <c r="G3" s="29" t="s">
        <v>5</v>
      </c>
      <c r="H3" s="1" t="s">
        <v>7</v>
      </c>
      <c r="I3" s="30" t="s">
        <v>5</v>
      </c>
      <c r="J3" s="2" t="s">
        <v>17</v>
      </c>
      <c r="K3" s="29" t="s">
        <v>5</v>
      </c>
      <c r="L3" s="27" t="s">
        <v>13</v>
      </c>
      <c r="M3" s="28" t="s">
        <v>14</v>
      </c>
      <c r="N3" s="28" t="s">
        <v>15</v>
      </c>
      <c r="O3" s="28" t="s">
        <v>16</v>
      </c>
      <c r="P3" s="24"/>
    </row>
    <row r="4" spans="1:16" ht="21" customHeight="1" x14ac:dyDescent="0.25">
      <c r="A4" s="29"/>
      <c r="B4" s="1" t="s">
        <v>1</v>
      </c>
      <c r="C4" s="1" t="s">
        <v>2</v>
      </c>
      <c r="D4" s="1" t="s">
        <v>4</v>
      </c>
      <c r="E4" s="29"/>
      <c r="F4" s="1" t="s">
        <v>4</v>
      </c>
      <c r="G4" s="29"/>
      <c r="H4" s="1" t="s">
        <v>4</v>
      </c>
      <c r="I4" s="31"/>
      <c r="J4" s="2" t="s">
        <v>4</v>
      </c>
      <c r="K4" s="29"/>
      <c r="L4" s="27"/>
      <c r="M4" s="28"/>
      <c r="N4" s="28"/>
      <c r="O4" s="28"/>
      <c r="P4" s="24"/>
    </row>
    <row r="5" spans="1:16" ht="25.5" x14ac:dyDescent="0.25">
      <c r="A5" s="14" t="s">
        <v>23</v>
      </c>
      <c r="B5" s="8" t="s">
        <v>22</v>
      </c>
      <c r="C5" s="15">
        <v>2</v>
      </c>
      <c r="D5" s="3">
        <v>3575</v>
      </c>
      <c r="E5" s="9">
        <f>D5*C5</f>
        <v>7150</v>
      </c>
      <c r="F5" s="3">
        <v>3800</v>
      </c>
      <c r="G5" s="9">
        <f>F5*C5</f>
        <v>7600</v>
      </c>
      <c r="H5" s="3">
        <v>5125</v>
      </c>
      <c r="I5" s="3">
        <f>H5*C5</f>
        <v>10250</v>
      </c>
      <c r="J5" s="3"/>
      <c r="K5" s="9">
        <f>J5*C5</f>
        <v>0</v>
      </c>
      <c r="L5" s="4">
        <f>AVERAGE(D5,F5,H5,J5)</f>
        <v>4166.666666666667</v>
      </c>
      <c r="M5" s="5">
        <f>COUNTA(D5,F5,H5,J5)</f>
        <v>3</v>
      </c>
      <c r="N5" s="4">
        <f>SQRT(IF(D5&gt;0,POWER(D5-L5,2),0)+IF(F5&gt;0,POWER(F5-L5,2),0)+IF(H5&gt;0,POWER(H5-L5,2),0)+IF(J5&gt;0,POWER(J5-L5,2),0))/(M5-1)</f>
        <v>592.22391598673778</v>
      </c>
      <c r="O5" s="4">
        <f>N5/L5*100</f>
        <v>14.213373983681707</v>
      </c>
    </row>
    <row r="6" spans="1:16" ht="37.5" customHeight="1" x14ac:dyDescent="0.25">
      <c r="A6" s="17" t="s">
        <v>24</v>
      </c>
      <c r="B6" s="8" t="s">
        <v>22</v>
      </c>
      <c r="C6" s="15">
        <v>2</v>
      </c>
      <c r="D6" s="3">
        <v>3575</v>
      </c>
      <c r="E6" s="9">
        <f t="shared" ref="E6:E13" si="0">D6*C6</f>
        <v>7150</v>
      </c>
      <c r="F6" s="3">
        <v>3800</v>
      </c>
      <c r="G6" s="9">
        <f t="shared" ref="G6:G13" si="1">F6*C6</f>
        <v>7600</v>
      </c>
      <c r="H6" s="3">
        <v>5125</v>
      </c>
      <c r="I6" s="3">
        <f t="shared" ref="I6:I13" si="2">H6*C6</f>
        <v>10250</v>
      </c>
      <c r="J6" s="3"/>
      <c r="K6" s="9"/>
      <c r="L6" s="4">
        <f t="shared" ref="L6:L13" si="3">AVERAGE(D6,F6,H6,J6)</f>
        <v>4166.666666666667</v>
      </c>
      <c r="M6" s="5">
        <f t="shared" ref="M6:M13" si="4">COUNTA(D6,F6,H6,J6)</f>
        <v>3</v>
      </c>
      <c r="N6" s="4">
        <f t="shared" ref="N6:N13" si="5">SQRT(IF(D6&gt;0,POWER(D6-L6,2),0)+IF(F6&gt;0,POWER(F6-L6,2),0)+IF(H6&gt;0,POWER(H6-L6,2),0)+IF(J6&gt;0,POWER(J6-L6,2),0))/(M6-1)</f>
        <v>592.22391598673778</v>
      </c>
      <c r="O6" s="4">
        <f t="shared" ref="O6:O13" si="6">N6/L6*100</f>
        <v>14.213373983681707</v>
      </c>
    </row>
    <row r="7" spans="1:16" ht="25.5" x14ac:dyDescent="0.25">
      <c r="A7" s="17" t="s">
        <v>25</v>
      </c>
      <c r="B7" s="8" t="s">
        <v>22</v>
      </c>
      <c r="C7" s="15">
        <v>2</v>
      </c>
      <c r="D7" s="3">
        <v>4860</v>
      </c>
      <c r="E7" s="9">
        <f t="shared" si="0"/>
        <v>9720</v>
      </c>
      <c r="F7" s="3">
        <v>5000</v>
      </c>
      <c r="G7" s="9">
        <f t="shared" si="1"/>
        <v>10000</v>
      </c>
      <c r="H7" s="3">
        <v>5300</v>
      </c>
      <c r="I7" s="3">
        <f t="shared" si="2"/>
        <v>10600</v>
      </c>
      <c r="J7" s="3"/>
      <c r="K7" s="9"/>
      <c r="L7" s="4">
        <f t="shared" si="3"/>
        <v>5053.333333333333</v>
      </c>
      <c r="M7" s="5">
        <f t="shared" si="4"/>
        <v>3</v>
      </c>
      <c r="N7" s="4">
        <f t="shared" si="5"/>
        <v>158.95492023421818</v>
      </c>
      <c r="O7" s="4">
        <f t="shared" si="6"/>
        <v>3.1455459149251621</v>
      </c>
    </row>
    <row r="8" spans="1:16" ht="26.25" x14ac:dyDescent="0.25">
      <c r="A8" s="18" t="s">
        <v>26</v>
      </c>
      <c r="B8" s="8" t="s">
        <v>22</v>
      </c>
      <c r="C8" s="15">
        <v>2</v>
      </c>
      <c r="D8" s="3">
        <v>3575</v>
      </c>
      <c r="E8" s="9">
        <f t="shared" si="0"/>
        <v>7150</v>
      </c>
      <c r="F8" s="3">
        <v>3800</v>
      </c>
      <c r="G8" s="9">
        <f t="shared" si="1"/>
        <v>7600</v>
      </c>
      <c r="H8" s="3">
        <v>5125</v>
      </c>
      <c r="I8" s="3">
        <f t="shared" si="2"/>
        <v>10250</v>
      </c>
      <c r="J8" s="3"/>
      <c r="K8" s="9"/>
      <c r="L8" s="4">
        <f t="shared" si="3"/>
        <v>4166.666666666667</v>
      </c>
      <c r="M8" s="5">
        <f t="shared" si="4"/>
        <v>3</v>
      </c>
      <c r="N8" s="4">
        <f t="shared" si="5"/>
        <v>592.22391598673778</v>
      </c>
      <c r="O8" s="4">
        <f t="shared" si="6"/>
        <v>14.213373983681707</v>
      </c>
    </row>
    <row r="9" spans="1:16" ht="25.5" x14ac:dyDescent="0.25">
      <c r="A9" s="17" t="s">
        <v>27</v>
      </c>
      <c r="B9" s="8" t="s">
        <v>22</v>
      </c>
      <c r="C9" s="15">
        <v>2</v>
      </c>
      <c r="D9" s="3">
        <v>4860</v>
      </c>
      <c r="E9" s="9">
        <f t="shared" si="0"/>
        <v>9720</v>
      </c>
      <c r="F9" s="3">
        <v>5000</v>
      </c>
      <c r="G9" s="9">
        <f t="shared" si="1"/>
        <v>10000</v>
      </c>
      <c r="H9" s="3">
        <v>5300</v>
      </c>
      <c r="I9" s="3">
        <f t="shared" si="2"/>
        <v>10600</v>
      </c>
      <c r="J9" s="3"/>
      <c r="K9" s="9"/>
      <c r="L9" s="4">
        <f t="shared" si="3"/>
        <v>5053.333333333333</v>
      </c>
      <c r="M9" s="5">
        <f t="shared" si="4"/>
        <v>3</v>
      </c>
      <c r="N9" s="4">
        <f t="shared" si="5"/>
        <v>158.95492023421818</v>
      </c>
      <c r="O9" s="4">
        <f t="shared" si="6"/>
        <v>3.1455459149251621</v>
      </c>
    </row>
    <row r="10" spans="1:16" ht="25.5" x14ac:dyDescent="0.25">
      <c r="A10" s="17" t="s">
        <v>28</v>
      </c>
      <c r="B10" s="8" t="s">
        <v>22</v>
      </c>
      <c r="C10" s="15">
        <v>2</v>
      </c>
      <c r="D10" s="3">
        <v>4860</v>
      </c>
      <c r="E10" s="9">
        <f t="shared" si="0"/>
        <v>9720</v>
      </c>
      <c r="F10" s="3">
        <v>5000</v>
      </c>
      <c r="G10" s="9">
        <f t="shared" si="1"/>
        <v>10000</v>
      </c>
      <c r="H10" s="3">
        <v>5300</v>
      </c>
      <c r="I10" s="3">
        <f t="shared" si="2"/>
        <v>10600</v>
      </c>
      <c r="J10" s="3"/>
      <c r="K10" s="9"/>
      <c r="L10" s="4">
        <f t="shared" si="3"/>
        <v>5053.333333333333</v>
      </c>
      <c r="M10" s="5">
        <f t="shared" si="4"/>
        <v>3</v>
      </c>
      <c r="N10" s="4">
        <f t="shared" si="5"/>
        <v>158.95492023421818</v>
      </c>
      <c r="O10" s="4">
        <f t="shared" si="6"/>
        <v>3.1455459149251621</v>
      </c>
    </row>
    <row r="11" spans="1:16" ht="25.5" x14ac:dyDescent="0.25">
      <c r="A11" s="17" t="s">
        <v>29</v>
      </c>
      <c r="B11" s="8" t="s">
        <v>22</v>
      </c>
      <c r="C11" s="15">
        <v>2</v>
      </c>
      <c r="D11" s="3">
        <v>4860</v>
      </c>
      <c r="E11" s="9">
        <f t="shared" si="0"/>
        <v>9720</v>
      </c>
      <c r="F11" s="3">
        <v>5000</v>
      </c>
      <c r="G11" s="9">
        <f t="shared" si="1"/>
        <v>10000</v>
      </c>
      <c r="H11" s="3">
        <v>5300</v>
      </c>
      <c r="I11" s="3">
        <f t="shared" si="2"/>
        <v>10600</v>
      </c>
      <c r="J11" s="3"/>
      <c r="K11" s="9"/>
      <c r="L11" s="4">
        <f t="shared" si="3"/>
        <v>5053.333333333333</v>
      </c>
      <c r="M11" s="5">
        <f t="shared" si="4"/>
        <v>3</v>
      </c>
      <c r="N11" s="4">
        <f t="shared" si="5"/>
        <v>158.95492023421818</v>
      </c>
      <c r="O11" s="4">
        <f t="shared" si="6"/>
        <v>3.1455459149251621</v>
      </c>
    </row>
    <row r="12" spans="1:16" ht="25.5" x14ac:dyDescent="0.25">
      <c r="A12" s="17" t="s">
        <v>30</v>
      </c>
      <c r="B12" s="8" t="s">
        <v>22</v>
      </c>
      <c r="C12" s="15">
        <v>2</v>
      </c>
      <c r="D12" s="3">
        <v>3575</v>
      </c>
      <c r="E12" s="9">
        <f t="shared" si="0"/>
        <v>7150</v>
      </c>
      <c r="F12" s="3">
        <v>3800</v>
      </c>
      <c r="G12" s="9">
        <f t="shared" si="1"/>
        <v>7600</v>
      </c>
      <c r="H12" s="3">
        <v>5125</v>
      </c>
      <c r="I12" s="3">
        <f t="shared" si="2"/>
        <v>10250</v>
      </c>
      <c r="J12" s="3"/>
      <c r="K12" s="9"/>
      <c r="L12" s="4">
        <f t="shared" si="3"/>
        <v>4166.666666666667</v>
      </c>
      <c r="M12" s="5">
        <f t="shared" si="4"/>
        <v>3</v>
      </c>
      <c r="N12" s="4">
        <f t="shared" si="5"/>
        <v>592.22391598673778</v>
      </c>
      <c r="O12" s="4">
        <f t="shared" si="6"/>
        <v>14.213373983681707</v>
      </c>
    </row>
    <row r="13" spans="1:16" ht="25.5" x14ac:dyDescent="0.25">
      <c r="A13" s="17" t="s">
        <v>31</v>
      </c>
      <c r="B13" s="8" t="s">
        <v>22</v>
      </c>
      <c r="C13" s="15">
        <v>2</v>
      </c>
      <c r="D13" s="3">
        <v>4860</v>
      </c>
      <c r="E13" s="9">
        <f t="shared" si="0"/>
        <v>9720</v>
      </c>
      <c r="F13" s="3">
        <v>5000</v>
      </c>
      <c r="G13" s="9">
        <f t="shared" si="1"/>
        <v>10000</v>
      </c>
      <c r="H13" s="3">
        <v>5300</v>
      </c>
      <c r="I13" s="3">
        <f t="shared" si="2"/>
        <v>10600</v>
      </c>
      <c r="J13" s="3"/>
      <c r="K13" s="9"/>
      <c r="L13" s="4">
        <f t="shared" si="3"/>
        <v>5053.333333333333</v>
      </c>
      <c r="M13" s="5">
        <f t="shared" si="4"/>
        <v>3</v>
      </c>
      <c r="N13" s="4">
        <f t="shared" si="5"/>
        <v>158.95492023421818</v>
      </c>
      <c r="O13" s="4">
        <f t="shared" si="6"/>
        <v>3.1455459149251621</v>
      </c>
    </row>
    <row r="14" spans="1:16" x14ac:dyDescent="0.25">
      <c r="A14" s="10" t="s">
        <v>8</v>
      </c>
      <c r="B14" s="10"/>
      <c r="C14" s="10"/>
      <c r="D14" s="9"/>
      <c r="E14" s="9">
        <f>SUM(E5:E13)</f>
        <v>77200</v>
      </c>
      <c r="F14" s="9"/>
      <c r="G14" s="9">
        <f>SUM(G5:G13)</f>
        <v>80400</v>
      </c>
      <c r="H14" s="9"/>
      <c r="I14" s="9">
        <f>SUM(I5:I13)</f>
        <v>94000</v>
      </c>
      <c r="J14" s="9"/>
      <c r="K14" s="9">
        <f>SUM(K5:K5)</f>
        <v>0</v>
      </c>
      <c r="L14" s="6"/>
      <c r="M14" s="7"/>
      <c r="N14" s="6"/>
      <c r="O14" s="6"/>
    </row>
    <row r="15" spans="1:16" ht="24.75" customHeight="1" x14ac:dyDescent="0.25">
      <c r="A15" s="19" t="s">
        <v>18</v>
      </c>
      <c r="B15" s="20"/>
      <c r="C15" s="20"/>
      <c r="D15" s="20"/>
      <c r="E15" s="20"/>
      <c r="F15" s="20"/>
      <c r="G15" s="20"/>
      <c r="H15" s="22">
        <f>E14</f>
        <v>77200</v>
      </c>
      <c r="I15" s="23"/>
      <c r="J15" s="23"/>
      <c r="K15" s="23"/>
      <c r="L15" s="23"/>
      <c r="M15" s="23"/>
      <c r="N15" s="23"/>
      <c r="O15" s="23"/>
    </row>
    <row r="16" spans="1:16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2" t="s">
        <v>12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3" t="s">
        <v>9</v>
      </c>
      <c r="B18" s="21" t="s">
        <v>32</v>
      </c>
      <c r="C18" s="21"/>
      <c r="D18" s="21"/>
      <c r="E18" s="2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3" t="s">
        <v>10</v>
      </c>
      <c r="B19" s="21" t="s">
        <v>33</v>
      </c>
      <c r="C19" s="21"/>
      <c r="D19" s="21"/>
      <c r="E19" s="2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3" t="s">
        <v>11</v>
      </c>
      <c r="B20" s="21" t="s">
        <v>34</v>
      </c>
      <c r="C20" s="21"/>
      <c r="D20" s="21"/>
      <c r="E20" s="2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3" t="s">
        <v>20</v>
      </c>
      <c r="B22" s="16">
        <v>46162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</sheetData>
  <mergeCells count="17">
    <mergeCell ref="P3:P4"/>
    <mergeCell ref="A1:O2"/>
    <mergeCell ref="L3:L4"/>
    <mergeCell ref="M3:M4"/>
    <mergeCell ref="N3:N4"/>
    <mergeCell ref="O3:O4"/>
    <mergeCell ref="A3:A4"/>
    <mergeCell ref="B3:C3"/>
    <mergeCell ref="E3:E4"/>
    <mergeCell ref="G3:G4"/>
    <mergeCell ref="K3:K4"/>
    <mergeCell ref="I3:I4"/>
    <mergeCell ref="A15:G15"/>
    <mergeCell ref="B20:E20"/>
    <mergeCell ref="B19:E19"/>
    <mergeCell ref="B18:E18"/>
    <mergeCell ref="H15:O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2026-05-20T07:27:23Z</dcterms:modified>
</cp:coreProperties>
</file>