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основание НМЦК" sheetId="1" state="visible" r:id="rId3"/>
  </sheets>
  <definedNames>
    <definedName function="false" hidden="false" localSheetId="0" name="_xlnm.Print_Area" vbProcedure="false">'Обоснование НМЦК'!$A$2:$L$26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<sst xmlns="http://schemas.openxmlformats.org/spreadsheetml/2006/main" count="32" uniqueCount="31">
  <si>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Приложение № 1</t>
  </si>
  <si>
    <t xml:space="preserve">Расчет начальной (максимальной) цены договора на оказание услуг  по замене аппаратного USB-ключа AquaScan Standart G</t>
  </si>
  <si>
    <t xml:space="preserve"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3 запроса. Получено 3 коммерческих предложения.</t>
  </si>
  <si>
    <t xml:space="preserve">№</t>
  </si>
  <si>
    <t xml:space="preserve">Предложения</t>
  </si>
  <si>
    <t xml:space="preserve">Номер и дата входящего письма</t>
  </si>
  <si>
    <t xml:space="preserve">Цена предложения</t>
  </si>
  <si>
    <t xml:space="preserve">Коммерческое предложение № 1</t>
  </si>
  <si>
    <t xml:space="preserve">№ КП-098 от 26.06.2026 г.</t>
  </si>
  <si>
    <t xml:space="preserve">Коммерческое предложение № 2</t>
  </si>
  <si>
    <t xml:space="preserve">№ б/н от 26.06.2026 г.</t>
  </si>
  <si>
    <t xml:space="preserve">Коммерческое предложение № 3</t>
  </si>
  <si>
    <t xml:space="preserve">№ 20260626-1 от 26.06.2026 г.</t>
  </si>
  <si>
    <t xml:space="preserve">Наименование предмета договора</t>
  </si>
  <si>
    <t xml:space="preserve">Единица измерения</t>
  </si>
  <si>
    <t xml:space="preserve">Количество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</si>
  <si>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</si>
  <si>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Н(М)ЦК, ЦКЕП</t>
  </si>
  <si>
    <t xml:space="preserve">Н(М)ЦК, определяемая методом сопоставимых рыночных цен (анализа рынка)</t>
  </si>
  <si>
    <t xml:space="preserve">Коммерческое предложение № 1 </t>
  </si>
  <si>
    <t xml:space="preserve">Коммерческое предложение № 2 </t>
  </si>
  <si>
    <t xml:space="preserve">Средняя арифметическая цена за единицу     &lt;ц&gt; </t>
  </si>
  <si>
    <r>
      <rPr>
        <b val="true"/>
        <sz val="10"/>
        <color rgb="FF000000"/>
        <rFont val="Times New Roman"/>
        <family val="1"/>
        <charset val="204"/>
      </rPr>
      <t xml:space="preserve">Среднее квадратичное отклонение                 </t>
    </r>
    <r>
      <rPr>
        <b val="true"/>
        <sz val="10"/>
        <color rgb="FF000000"/>
        <rFont val="Symbol"/>
        <family val="1"/>
        <charset val="2"/>
      </rPr>
      <t xml:space="preserve"> s</t>
    </r>
  </si>
  <si>
    <r>
      <rPr>
        <b val="true"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</si>
  <si>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0"/>
        <color rgb="FF000000"/>
        <rFont val="Times New Roman"/>
        <family val="1"/>
        <charset val="204"/>
      </rPr>
      <t xml:space="preserve"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</si>
  <si>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 xml:space="preserve">1.</t>
  </si>
  <si>
    <t xml:space="preserve">Оказание услуг  по замене аппаратного USB-ключа AquaScan Standart G с перезаписью ранее приобретенной лицензии</t>
  </si>
  <si>
    <t xml:space="preserve">Условная единица</t>
  </si>
  <si>
    <t xml:space="preserve">Итоговая сумма по коммерческим предложениям</t>
  </si>
  <si>
    <t xml:space="preserve">ИТОГО</t>
  </si>
  <si>
    <t xml:space="preserve">Начальная (максимальная) цена контракта установлена Заказчиком в размере:  13266(Тринадцать тысяч двести шестьдесят шесть) рублей 67 копеек.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</si>
</sst>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.00"/>
    <numFmt numFmtId="167" formatCode="dd/mm/yyyy"/>
    <numFmt numFmtId="168" formatCode="#,##0.00"/>
    <numFmt numFmtId="169" formatCode="_-* #,##0.00\ _₽_-;\-* #,##0.00\ _₽_-;_-* \-??\ _₽_-;_-@_-"/>
    <numFmt numFmtId="170" formatCode="0.000"/>
  </numFmts>
  <fonts count="1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b val="true"/>
      <sz val="13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000000"/>
      <name val="Symbol"/>
      <family val="1"/>
      <charset val="2"/>
    </font>
    <font>
      <i val="true"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76320</xdr:colOff>
      <xdr:row>10</xdr:row>
      <xdr:rowOff>996840</xdr:rowOff>
    </xdr:from>
    <xdr:to>
      <xdr:col>9</xdr:col>
      <xdr:colOff>1217160</xdr:colOff>
      <xdr:row>10</xdr:row>
      <xdr:rowOff>1318680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2954240" y="4076640"/>
          <a:ext cx="1140840" cy="32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8</xdr:col>
      <xdr:colOff>9360</xdr:colOff>
      <xdr:row>10</xdr:row>
      <xdr:rowOff>834840</xdr:rowOff>
    </xdr:from>
    <xdr:to>
      <xdr:col>8</xdr:col>
      <xdr:colOff>1254960</xdr:colOff>
      <xdr:row>10</xdr:row>
      <xdr:rowOff>1366200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1508120" y="3914640"/>
          <a:ext cx="1245600" cy="53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10</xdr:col>
      <xdr:colOff>95400</xdr:colOff>
      <xdr:row>10</xdr:row>
      <xdr:rowOff>1530000</xdr:rowOff>
    </xdr:from>
    <xdr:to>
      <xdr:col>10</xdr:col>
      <xdr:colOff>1817280</xdr:colOff>
      <xdr:row>10</xdr:row>
      <xdr:rowOff>1937520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14322600" y="4609800"/>
          <a:ext cx="1721880" cy="40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27" activeCellId="0" sqref="H2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14"/>
    <col collapsed="false" customWidth="true" hidden="false" outlineLevel="0" max="2" min="2" style="2" width="45.57"/>
    <col collapsed="false" customWidth="true" hidden="false" outlineLevel="0" max="3" min="3" style="2" width="17"/>
    <col collapsed="false" customWidth="true" hidden="false" outlineLevel="0" max="4" min="4" style="3" width="17.29"/>
    <col collapsed="false" customWidth="true" hidden="false" outlineLevel="0" max="5" min="5" style="4" width="19.42"/>
    <col collapsed="false" customWidth="true" hidden="false" outlineLevel="0" max="6" min="6" style="5" width="19"/>
    <col collapsed="false" customWidth="true" hidden="false" outlineLevel="0" max="7" min="7" style="5" width="18.71"/>
    <col collapsed="false" customWidth="true" hidden="false" outlineLevel="0" max="8" min="8" style="2" width="20"/>
    <col collapsed="false" customWidth="true" hidden="false" outlineLevel="0" max="9" min="9" style="2" width="19.57"/>
    <col collapsed="false" customWidth="true" hidden="false" outlineLevel="0" max="10" min="10" style="2" width="19.14"/>
    <col collapsed="false" customWidth="true" hidden="false" outlineLevel="0" max="11" min="11" style="2" width="29"/>
    <col collapsed="false" customWidth="true" hidden="false" outlineLevel="0" max="12" min="12" style="2" width="6.57"/>
    <col collapsed="false" customWidth="true" hidden="false" outlineLevel="0" max="13" min="13" style="2" width="18.86"/>
    <col collapsed="false" customWidth="false" hidden="false" outlineLevel="0" max="18" min="14" style="2" width="9.14"/>
    <col collapsed="false" customWidth="true" hidden="false" outlineLevel="0" max="19" min="19" style="2" width="12"/>
    <col collapsed="false" customWidth="false" hidden="false" outlineLevel="0" max="16384" min="20" style="2" width="9.14"/>
  </cols>
  <sheetData>
    <row r="1" customFormat="false" ht="24.75" hidden="false" customHeight="true" outlineLevel="0" collapsed="false">
      <c r="J1" s="6"/>
      <c r="K1" s="7" t="s">
        <v>0</v>
      </c>
    </row>
    <row r="2" customFormat="false" ht="51.75" hidden="false" customHeight="true" outlineLevel="0" collapsed="fals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</row>
    <row r="3" customFormat="false" ht="45.75" hidden="false" customHeight="tru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customFormat="false" ht="9.75" hidden="false" customHeight="true" outlineLevel="0" collapsed="false">
      <c r="B4" s="11"/>
      <c r="C4" s="11"/>
      <c r="D4" s="11"/>
      <c r="E4" s="11"/>
      <c r="F4" s="11"/>
      <c r="G4" s="11"/>
    </row>
    <row r="5" customFormat="false" ht="15" hidden="false" customHeight="true" outlineLevel="0" collapsed="false">
      <c r="B5" s="12" t="s">
        <v>3</v>
      </c>
      <c r="C5" s="12" t="s">
        <v>4</v>
      </c>
      <c r="D5" s="12"/>
      <c r="E5" s="12" t="s">
        <v>5</v>
      </c>
      <c r="F5" s="12"/>
      <c r="G5" s="12"/>
      <c r="H5" s="12"/>
      <c r="I5" s="12" t="s">
        <v>6</v>
      </c>
      <c r="J5" s="12"/>
      <c r="K5" s="12"/>
    </row>
    <row r="6" customFormat="false" ht="15" hidden="false" customHeight="true" outlineLevel="0" collapsed="false">
      <c r="B6" s="13" t="n">
        <v>1</v>
      </c>
      <c r="C6" s="13" t="s">
        <v>7</v>
      </c>
      <c r="D6" s="13"/>
      <c r="E6" s="14" t="s">
        <v>8</v>
      </c>
      <c r="F6" s="14"/>
      <c r="G6" s="14"/>
      <c r="H6" s="14"/>
      <c r="I6" s="15" t="n">
        <f aca="false">E12</f>
        <v>12200</v>
      </c>
      <c r="J6" s="15"/>
      <c r="K6" s="15"/>
    </row>
    <row r="7" customFormat="false" ht="15" hidden="false" customHeight="true" outlineLevel="0" collapsed="false">
      <c r="B7" s="13" t="n">
        <v>2</v>
      </c>
      <c r="C7" s="13" t="s">
        <v>9</v>
      </c>
      <c r="D7" s="13"/>
      <c r="E7" s="16" t="s">
        <v>10</v>
      </c>
      <c r="F7" s="16"/>
      <c r="G7" s="16"/>
      <c r="H7" s="16"/>
      <c r="I7" s="15" t="n">
        <f aca="false">F12</f>
        <v>13600</v>
      </c>
      <c r="J7" s="15"/>
      <c r="K7" s="15"/>
    </row>
    <row r="8" customFormat="false" ht="15" hidden="false" customHeight="true" outlineLevel="0" collapsed="false">
      <c r="B8" s="13" t="n">
        <v>3</v>
      </c>
      <c r="C8" s="13" t="s">
        <v>11</v>
      </c>
      <c r="D8" s="13"/>
      <c r="E8" s="16" t="s">
        <v>12</v>
      </c>
      <c r="F8" s="16"/>
      <c r="G8" s="16"/>
      <c r="H8" s="16"/>
      <c r="I8" s="15" t="n">
        <f aca="false">G12</f>
        <v>14000</v>
      </c>
      <c r="J8" s="15"/>
      <c r="K8" s="15"/>
    </row>
    <row r="9" customFormat="false" ht="15" hidden="false" customHeight="false" outlineLevel="0" collapsed="false">
      <c r="L9" s="17"/>
      <c r="M9" s="17"/>
    </row>
    <row r="10" customFormat="false" ht="35.5" hidden="false" customHeight="true" outlineLevel="0" collapsed="false">
      <c r="A10" s="18"/>
      <c r="B10" s="19" t="s">
        <v>13</v>
      </c>
      <c r="C10" s="20" t="s">
        <v>14</v>
      </c>
      <c r="D10" s="20" t="s">
        <v>15</v>
      </c>
      <c r="E10" s="21" t="s">
        <v>16</v>
      </c>
      <c r="F10" s="21"/>
      <c r="G10" s="21"/>
      <c r="H10" s="21" t="s">
        <v>17</v>
      </c>
      <c r="I10" s="21"/>
      <c r="J10" s="21"/>
      <c r="K10" s="19" t="s">
        <v>18</v>
      </c>
      <c r="L10" s="22"/>
      <c r="M10" s="22"/>
    </row>
    <row r="11" customFormat="false" ht="153" hidden="false" customHeight="true" outlineLevel="0" collapsed="false">
      <c r="A11" s="18"/>
      <c r="B11" s="19"/>
      <c r="C11" s="20"/>
      <c r="D11" s="20"/>
      <c r="E11" s="23" t="s">
        <v>19</v>
      </c>
      <c r="F11" s="21" t="s">
        <v>20</v>
      </c>
      <c r="G11" s="21" t="s">
        <v>11</v>
      </c>
      <c r="H11" s="19" t="s">
        <v>21</v>
      </c>
      <c r="I11" s="24" t="s">
        <v>22</v>
      </c>
      <c r="J11" s="24" t="s">
        <v>23</v>
      </c>
      <c r="K11" s="24" t="s">
        <v>24</v>
      </c>
    </row>
    <row r="12" customFormat="false" ht="67.6" hidden="false" customHeight="true" outlineLevel="0" collapsed="false">
      <c r="A12" s="25" t="s">
        <v>25</v>
      </c>
      <c r="B12" s="26" t="s">
        <v>26</v>
      </c>
      <c r="C12" s="27" t="s">
        <v>27</v>
      </c>
      <c r="D12" s="27" t="n">
        <v>1</v>
      </c>
      <c r="E12" s="28" t="n">
        <v>12200</v>
      </c>
      <c r="F12" s="28" t="n">
        <v>13600</v>
      </c>
      <c r="G12" s="28" t="n">
        <v>14000</v>
      </c>
      <c r="H12" s="29" t="n">
        <f aca="false">ROUND((SUM(E12:G12)/3),2)</f>
        <v>13266.67</v>
      </c>
      <c r="I12" s="30" t="n">
        <f aca="false">STDEV(E12:G12)</f>
        <v>945.163125250522</v>
      </c>
      <c r="J12" s="30" t="n">
        <f aca="false">I12/H12*100</f>
        <v>7.12434337516891</v>
      </c>
      <c r="K12" s="30" t="n">
        <f aca="false">ROUND((D12*H12),2)</f>
        <v>13266.67</v>
      </c>
    </row>
    <row r="13" customFormat="false" ht="15" hidden="false" customHeight="false" outlineLevel="0" collapsed="false">
      <c r="A13" s="31"/>
      <c r="B13" s="32" t="s">
        <v>28</v>
      </c>
      <c r="C13" s="33"/>
      <c r="D13" s="34"/>
      <c r="E13" s="35" t="n">
        <f aca="false">D12*E12</f>
        <v>12200</v>
      </c>
      <c r="F13" s="35" t="n">
        <f aca="false">D12*F12</f>
        <v>13600</v>
      </c>
      <c r="G13" s="35" t="n">
        <f aca="false">D12*G12</f>
        <v>14000</v>
      </c>
      <c r="H13" s="36"/>
      <c r="I13" s="37" t="s">
        <v>29</v>
      </c>
      <c r="J13" s="37"/>
      <c r="K13" s="38" t="n">
        <f aca="false">SUM(K12)</f>
        <v>13266.67</v>
      </c>
    </row>
    <row r="15" customFormat="false" ht="15" hidden="false" customHeight="true" outlineLevel="0" collapsed="false">
      <c r="A15" s="39"/>
      <c r="B15" s="40" t="s">
        <v>30</v>
      </c>
      <c r="C15" s="40"/>
      <c r="D15" s="40"/>
      <c r="E15" s="40"/>
      <c r="F15" s="40"/>
      <c r="G15" s="40"/>
      <c r="H15" s="40"/>
      <c r="I15" s="40"/>
      <c r="J15" s="40"/>
      <c r="K15" s="40"/>
    </row>
    <row r="16" customFormat="false" ht="15" hidden="false" customHeight="false" outlineLevel="0" collapsed="false">
      <c r="A16" s="39"/>
      <c r="B16" s="41"/>
      <c r="C16" s="41"/>
      <c r="D16" s="41"/>
      <c r="E16" s="42"/>
      <c r="F16" s="43"/>
      <c r="H16" s="41"/>
      <c r="I16" s="41"/>
      <c r="J16" s="41"/>
      <c r="K16" s="41"/>
    </row>
    <row r="17" customFormat="false" ht="15" hidden="false" customHeight="false" outlineLevel="0" collapsed="false">
      <c r="B17" s="44"/>
      <c r="D17" s="45"/>
    </row>
  </sheetData>
  <mergeCells count="24">
    <mergeCell ref="A2:K2"/>
    <mergeCell ref="A3:K3"/>
    <mergeCell ref="B4:G4"/>
    <mergeCell ref="C5:D5"/>
    <mergeCell ref="E5:H5"/>
    <mergeCell ref="I5:K5"/>
    <mergeCell ref="C6:D6"/>
    <mergeCell ref="E6:H6"/>
    <mergeCell ref="I6:K6"/>
    <mergeCell ref="C7:D7"/>
    <mergeCell ref="E7:H7"/>
    <mergeCell ref="I7:K7"/>
    <mergeCell ref="C8:D8"/>
    <mergeCell ref="E8:H8"/>
    <mergeCell ref="I8:K8"/>
    <mergeCell ref="L9:M9"/>
    <mergeCell ref="A10:A11"/>
    <mergeCell ref="B10:B11"/>
    <mergeCell ref="C10:C11"/>
    <mergeCell ref="D10:D11"/>
    <mergeCell ref="E10:G10"/>
    <mergeCell ref="H10:J10"/>
    <mergeCell ref="I13:J13"/>
    <mergeCell ref="B15:K15"/>
  </mergeCells>
  <printOptions headings="false" gridLines="false" gridLinesSet="true" horizontalCentered="false" verticalCentered="false"/>
  <pageMargins left="0.236111111111111" right="0.236111111111111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2018-01-31T12:56:03Z</dcterms:created>
  <dc:creator>Tatyana</dc:creator>
  <dc:description/>
  <dc:language>ru-RU</dc:language>
  <cp:lastModifiedBy/>
  <cp:lastPrinted>2026-02-13T12:50:24Z</cp:lastPrinted>
  <dcterms:modified xsi:type="dcterms:W3CDTF">2026-06-29T12:10:19Z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