
<file path=[Content_Types].xml><?xml version="1.0" encoding="utf-8"?>
<Types xmlns="http://schemas.openxmlformats.org/package/2006/content-types">
  <Default Extension="svg" ContentType="image/svg+xml"/>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0"/>
  </bookViews>
  <sheets>
    <sheet name="лет235.65" sheetId="1" state="visible" r:id="rId1"/>
  </sheets>
  <definedNames>
    <definedName name="_xlnm.Print_Area" localSheetId="0">лет235.65!$A$1:$O$19</definedName>
  </definedNames>
  <calcPr/>
</workbook>
</file>

<file path=xl/sharedStrings.xml><?xml version="1.0" encoding="utf-8"?>
<sst xmlns="http://schemas.openxmlformats.org/spreadsheetml/2006/main" count="31" uniqueCount="31">
  <si>
    <t xml:space="preserve">Приложение №1</t>
  </si>
  <si>
    <t xml:space="preserve">Расчет начальной (максимальной) цены контракта  Н(М)ЦК</t>
  </si>
  <si>
    <t xml:space="preserve">Используемый метод определения НМЦК с обоснованием:</t>
  </si>
  <si>
    <t xml:space="preserve">Определение и обоснование начальной (максимальной) цены государственного контракта производиться в соответствии с Приказом Министерства экономического развития Российской Федерации от 02.10.2013 №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(исполнителем, подрядчиком)» и  требованиями статьи 22 Федерального закона от 05.04.2013 № 44-ФЗ «О контрактной системе в сфере закупок товаров, работ, услуг для обеспечения государственных и муниципальных нужд».</t>
  </si>
  <si>
    <t xml:space="preserve">Метод сопоставимых рыночных цен (анализа рынка) является приоритетным для определения и обоснования начальной (максимальной) цены контракта, цены контракта, заключаемого с единственным исполнителем (подрядчиком, поставщиком).</t>
  </si>
  <si>
    <t xml:space="preserve">Начальная (максимальная)  цена контракта определена исходя из цен на оказание услуг по определению технического состояния и целесообразности проведения восстановительного ремонта транспортного средства соответствующих необходимым требованиям,  с использованием общедоступной ценовой информации, полученной по запросу у Исполнителей осуществляющих исполнение идентичных услуг на 2026 год .</t>
  </si>
  <si>
    <t xml:space="preserve">№ п/п</t>
  </si>
  <si>
    <t xml:space="preserve">Наименование объекта закупки</t>
  </si>
  <si>
    <t xml:space="preserve">Существенные условия исполнения контракта</t>
  </si>
  <si>
    <t xml:space="preserve">Ед. изм</t>
  </si>
  <si>
    <t>Кол-во</t>
  </si>
  <si>
    <t xml:space="preserve">Коммерческие предложения (руб./ед.изм.)</t>
  </si>
  <si>
    <t xml:space="preserve">Однородность совокупности значений выявленных цен, используемых в расчете Н(М)ЦК</t>
  </si>
  <si>
    <t xml:space="preserve">Н(М)ЦК, определяемая методом сопоставимых рыночных цен (анализа рынка)*</t>
  </si>
  <si>
    <t xml:space="preserve">Предложение № 1 вх. № 01-23/09195 
от 27.04.2026</t>
  </si>
  <si>
    <t xml:space="preserve">Предложение № 2 вх. № 01-23/09847 
от 05.05.2026</t>
  </si>
  <si>
    <t xml:space="preserve">Предложение № 3 вх. № 01-23/09851 
от 05.05.2026</t>
  </si>
  <si>
    <t xml:space="preserve">Средняя арифметическая цена за единицу     &lt;ц&gt; </t>
  </si>
  <si>
    <t xml:space="preserve">Среднее квадратичное отклонение</t>
  </si>
  <si>
    <r>
      <t xml:space="preserve">Коэффициент вариации цен V (%)  </t>
    </r>
    <r>
      <rPr>
        <i/>
        <sz val="9"/>
        <rFont val="Times New Roman"/>
      </rPr>
      <t xml:space="preserve">(не должен превышать 33%)</t>
    </r>
  </si>
  <si>
    <t xml:space="preserve">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</si>
  <si>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 xml:space="preserve">Цена за единицу изм. (руб.)</t>
  </si>
  <si>
    <t xml:space="preserve">Цена за единицу изм. с округлением (вниз) до сотых долей после запятой (руб.)</t>
  </si>
  <si>
    <t xml:space="preserve">Н(М)ЦК, контракта с учетом округления цены за единицу (руб.)</t>
  </si>
  <si>
    <t xml:space="preserve">Оказание услуг по определению технического состояния и целесообразности проведения восстановительного ремонта транспортного средства KIA GE (Magentis/Optima/MG)</t>
  </si>
  <si>
    <t xml:space="preserve">В соответствии с техническим заданием</t>
  </si>
  <si>
    <t xml:space="preserve">Условная единица (усл. ед)</t>
  </si>
  <si>
    <t xml:space="preserve">Оказание услуг по определению технического состояния и целесообразности проведения восстановительного ремонта транспортного средства КИА МАДЖЕНТИС (GD2223)</t>
  </si>
  <si>
    <t>ИТОГО</t>
  </si>
  <si>
    <t xml:space="preserve">Коэффициент вариации цены не превышает 33%, таким образом, совокупность значений, используемых в расчете, при определении НМЦК является однородной. С учетом предельных объемов бюджетных ассигнований для обеспечения нужд Управления и руководствуясь Приказом Росреестра от 29.12.2014 № П/651 "Нормативные затраты на обеспечение деятельности территориальных органов Федеральной службы государственной регистрации, кадастра и картографии"  (в редакции Приказа от 29.05.2025 №П/0186) соблюдены требования определения нормативных затрат на оказание услуг по определению технического состояния и целесообразности проведения восстановительного ремонта транспортного средства (Приложение № 318, Таблица 94). Расчет НМЦК обоснован посредством применения метода сопоставимых рыночных цен. НМЦК составляет 39 333 (Тридцать девять тысяч триста тридцать три) рубля 32 копейки.                                                                                                                                                                                                                                                                                                                                                                       
НМЦК включает все расходы, которые может понести Исполнитель при осуществлении им своих обязательств в полном объеме и надлежащего качества, в том числе все подлежащие уплате налоги (включая НДС, если облагается НДС), сборы и другие обязательные платежи, а также иные расходы, связанные с исполнением контракта.</t>
  </si>
  <si>
    <t xml:space="preserve">Заместитель начальника ФЭО _________________ /О.Н. Гергет/</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</si>
</sst>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8">
    <numFmt numFmtId="160" formatCode="_-* #,##0.00&quot;р.&quot;_-;\-* #,##0.00&quot;р.&quot;_-;_-* &quot;-&quot;??&quot;р.&quot;_-;_-@_-"/>
    <numFmt numFmtId="161" formatCode="_-* #,##0&quot;р.&quot;_-;\-* #,##0&quot;р.&quot;_-;_-* &quot;-&quot;&quot;р.&quot;_-;_-@_-"/>
    <numFmt numFmtId="162" formatCode="_-* #,##0.00_р_._-;\-* #,##0.00_р_._-;_-* &quot;-&quot;??_р_._-;_-@_-"/>
    <numFmt numFmtId="163" formatCode="_-* #,##0_р_._-;\-* #,##0_р_._-;_-* &quot;-&quot;_р_._-;_-@_-"/>
    <numFmt numFmtId="164" formatCode="#,##0.00\ _₽"/>
    <numFmt numFmtId="165" formatCode="0.00000"/>
    <numFmt numFmtId="166" formatCode="#,##0.0000"/>
    <numFmt numFmtId="167" formatCode="0.0000"/>
  </numFmts>
  <fonts count="31">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u/>
      <sz val="11.000000"/>
      <color theme="10" tint="0"/>
      <name val="Calibri"/>
    </font>
    <font>
      <sz val="11.000000"/>
      <name val="Calibri"/>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10.000000"/>
      <name val="Helv"/>
    </font>
    <font>
      <u/>
      <sz val="11.000000"/>
      <color theme="11" tint="0"/>
      <name val="Calibri"/>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0.000000"/>
      <name val="Times New Roman"/>
    </font>
    <font>
      <b/>
      <sz val="14.000000"/>
      <name val="Times New Roman"/>
    </font>
    <font>
      <sz val="12.000000"/>
      <name val="Times New Roman"/>
    </font>
    <font>
      <b/>
      <sz val="11.000000"/>
      <name val="Times New Roman"/>
    </font>
    <font>
      <sz val="11.000000"/>
      <name val="Times New Roman"/>
    </font>
    <font>
      <sz val="11.000000"/>
      <color theme="1" tint="0"/>
      <name val="Times New Roman"/>
    </font>
    <font>
      <b/>
      <sz val="9.000000"/>
      <name val="Times New Roman"/>
    </font>
    <font>
      <b val="0"/>
      <i val="0"/>
      <strike val="0"/>
      <u val="none"/>
      <sz val="12.000000"/>
      <name val="Times New Roman"/>
    </font>
    <font>
      <sz val="9.000000"/>
      <name val="Times New Roman"/>
    </font>
    <font>
      <b/>
      <i/>
      <sz val="10.000000"/>
      <name val="Times New Roman"/>
    </font>
  </fonts>
  <fills count="3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indexed="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indexed="20"/>
        <bgColor indexed="65"/>
      </patternFill>
    </fill>
    <fill>
      <patternFill patternType="solid">
        <fgColor theme="8" tint="0.399976"/>
        <bgColor indexed="65"/>
      </patternFill>
    </fill>
    <fill>
      <patternFill patternType="solid">
        <fgColor indexed="52"/>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theme="0" tint="0"/>
        <bgColor theme="0" tint="0"/>
      </patternFill>
    </fill>
    <fill>
      <patternFill patternType="solid">
        <fgColor indexed="65"/>
        <bgColor indexed="65"/>
      </patternFill>
    </fill>
  </fills>
  <borders count="22">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none"/>
      <top style="none"/>
      <bottom style="none"/>
      <diagonal style="none"/>
    </border>
    <border>
      <left style="thin">
        <color theme="1"/>
      </left>
      <right style="thin">
        <color theme="1"/>
      </right>
      <top style="thin">
        <color theme="1"/>
      </top>
      <bottom style="thin">
        <color theme="1"/>
      </bottom>
      <diagonal style="none"/>
    </border>
    <border>
      <left style="none"/>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none"/>
      <diagonal style="none"/>
    </border>
  </borders>
  <cellStyleXfs count="51">
    <xf fontId="0" fillId="0" borderId="0" numFmtId="0" applyNumberFormat="1" applyFont="1" applyFill="1" applyBorder="1"/>
    <xf fontId="0" fillId="2" borderId="0" numFmtId="0" applyNumberFormat="1" applyFont="1" applyFill="1" applyBorder="1"/>
    <xf fontId="0" fillId="3" borderId="0" numFmtId="0" applyNumberFormat="1" applyFont="1" applyFill="1" applyBorder="1"/>
    <xf fontId="0" fillId="4" borderId="0" numFmtId="0" applyNumberFormat="1" applyFont="1" applyFill="1" applyBorder="1"/>
    <xf fontId="0" fillId="5" borderId="0" numFmtId="0" applyNumberFormat="1" applyFont="1" applyFill="1" applyBorder="1"/>
    <xf fontId="0" fillId="6" borderId="0" numFmtId="0" applyNumberFormat="1" applyFont="1" applyFill="1" applyBorder="1"/>
    <xf fontId="0" fillId="7" borderId="0" numFmtId="0" applyNumberFormat="1" applyFont="1" applyFill="1" applyBorder="1"/>
    <xf fontId="0" fillId="8" borderId="0" numFmtId="0" applyNumberFormat="1" applyFont="1" applyFill="1" applyBorder="1"/>
    <xf fontId="0" fillId="9" borderId="0" numFmtId="0" applyNumberFormat="1" applyFont="1" applyFill="1" applyBorder="1"/>
    <xf fontId="0" fillId="10" borderId="0" numFmtId="0" applyNumberFormat="1" applyFont="1" applyFill="1" applyBorder="1"/>
    <xf fontId="0" fillId="11" borderId="0" numFmtId="0" applyNumberFormat="1" applyFont="1" applyFill="1" applyBorder="1"/>
    <xf fontId="0" fillId="12" borderId="0" numFmtId="0" applyNumberFormat="1" applyFont="1" applyFill="1" applyBorder="1"/>
    <xf fontId="0" fillId="13" borderId="0" numFmtId="0" applyNumberFormat="1" applyFont="1" applyFill="1" applyBorder="1"/>
    <xf fontId="1" fillId="14" borderId="0" numFmtId="0" applyNumberFormat="1" applyFont="1" applyFill="1" applyBorder="1"/>
    <xf fontId="1" fillId="15" borderId="0" numFmtId="0" applyNumberFormat="1" applyFont="1" applyFill="1" applyBorder="1"/>
    <xf fontId="1" fillId="10" borderId="0" numFmtId="0" applyNumberFormat="1" applyFont="1" applyFill="1" applyBorder="1"/>
    <xf fontId="1" fillId="16" borderId="0" numFmtId="0" applyNumberFormat="1" applyFont="1" applyFill="1" applyBorder="1"/>
    <xf fontId="1" fillId="17" borderId="0" numFmtId="0" applyNumberFormat="1" applyFont="1" applyFill="1" applyBorder="1"/>
    <xf fontId="1" fillId="18" borderId="0" numFmtId="0" applyNumberFormat="1" applyFont="1" applyFill="1" applyBorder="1"/>
    <xf fontId="1" fillId="19" borderId="0" numFmtId="0" applyNumberFormat="1" applyFont="1" applyFill="1" applyBorder="1"/>
    <xf fontId="1" fillId="20" borderId="0" numFmtId="0" applyNumberFormat="1" applyFont="1" applyFill="1" applyBorder="1"/>
    <xf fontId="1" fillId="21" borderId="0" numFmtId="0" applyNumberFormat="1" applyFont="1" applyFill="1" applyBorder="1"/>
    <xf fontId="1" fillId="22" borderId="0" numFmtId="0" applyNumberFormat="1" applyFont="1" applyFill="1" applyBorder="1"/>
    <xf fontId="1" fillId="23" borderId="0" numFmtId="0" applyNumberFormat="1" applyFont="1" applyFill="1" applyBorder="1"/>
    <xf fontId="1" fillId="24" borderId="0" numFmtId="0" applyNumberFormat="1" applyFont="1" applyFill="1" applyBorder="1"/>
    <xf fontId="2" fillId="25" borderId="1" numFmtId="0" applyNumberFormat="1" applyFont="1" applyFill="1" applyBorder="1"/>
    <xf fontId="3" fillId="26" borderId="2" numFmtId="0" applyNumberFormat="1" applyFont="1" applyFill="1" applyBorder="1"/>
    <xf fontId="4" fillId="26" borderId="1" numFmtId="0" applyNumberFormat="1" applyFont="1" applyFill="1" applyBorder="1"/>
    <xf fontId="5" fillId="0" borderId="0" numFmtId="0" applyNumberFormat="1" applyFont="1" applyFill="1" applyBorder="1">
      <alignment vertical="top"/>
    </xf>
    <xf fontId="6" fillId="0" borderId="0" numFmtId="160" applyNumberFormat="1" applyFont="1" applyFill="1" applyBorder="1"/>
    <xf fontId="6" fillId="0" borderId="0" numFmtId="161" applyNumberFormat="1" applyFont="1" applyFill="1" applyBorder="1"/>
    <xf fontId="7" fillId="0" borderId="3" numFmtId="0" applyNumberFormat="1" applyFont="1" applyFill="1" applyBorder="1"/>
    <xf fontId="8" fillId="0" borderId="4" numFmtId="0" applyNumberFormat="1" applyFont="1" applyFill="1" applyBorder="1"/>
    <xf fontId="9" fillId="0" borderId="5" numFmtId="0" applyNumberFormat="1" applyFont="1" applyFill="1" applyBorder="1"/>
    <xf fontId="9" fillId="0" borderId="0" numFmtId="0" applyNumberFormat="1" applyFont="1" applyFill="1" applyBorder="1"/>
    <xf fontId="10" fillId="0" borderId="6" numFmtId="0" applyNumberFormat="1" applyFont="1" applyFill="1" applyBorder="1"/>
    <xf fontId="11" fillId="27" borderId="7" numFmtId="0" applyNumberFormat="1" applyFont="1" applyFill="1" applyBorder="1"/>
    <xf fontId="12" fillId="0" borderId="0" numFmtId="0" applyNumberFormat="1" applyFont="1" applyFill="1" applyBorder="1"/>
    <xf fontId="13" fillId="28" borderId="0" numFmtId="0" applyNumberFormat="1" applyFont="1" applyFill="1" applyBorder="1"/>
    <xf fontId="14" fillId="0" borderId="0" numFmtId="0" applyNumberFormat="1" applyFont="1" applyFill="1" applyBorder="1"/>
    <xf fontId="15" fillId="0" borderId="0" numFmtId="0" applyNumberFormat="1" applyFont="1" applyFill="1" applyBorder="1">
      <alignment vertical="top"/>
    </xf>
    <xf fontId="16" fillId="29" borderId="0" numFmtId="0" applyNumberFormat="1" applyFont="1" applyFill="1" applyBorder="1"/>
    <xf fontId="17" fillId="0" borderId="0" numFmtId="0" applyNumberFormat="1" applyFont="1" applyFill="1" applyBorder="1"/>
    <xf fontId="6" fillId="30" borderId="8" numFmtId="0" applyNumberFormat="1" applyFont="1" applyFill="1" applyBorder="1"/>
    <xf fontId="6" fillId="0" borderId="0" numFmtId="9" applyNumberFormat="1" applyFont="1" applyFill="1" applyBorder="1"/>
    <xf fontId="18" fillId="0" borderId="9" numFmtId="0" applyNumberFormat="1" applyFont="1" applyFill="1" applyBorder="1"/>
    <xf fontId="14" fillId="0" borderId="0" numFmtId="0" applyNumberFormat="1" applyFont="1" applyFill="1" applyBorder="1"/>
    <xf fontId="19" fillId="0" borderId="0" numFmtId="0" applyNumberFormat="1" applyFont="1" applyFill="1" applyBorder="1"/>
    <xf fontId="6" fillId="0" borderId="0" numFmtId="162" applyNumberFormat="1" applyFont="1" applyFill="1" applyBorder="1"/>
    <xf fontId="6" fillId="0" borderId="0" numFmtId="163" applyNumberFormat="1" applyFont="1" applyFill="1" applyBorder="1"/>
    <xf fontId="20" fillId="31" borderId="0" numFmtId="0" applyNumberFormat="1" applyFont="1" applyFill="1" applyBorder="1"/>
  </cellStyleXfs>
  <cellXfs count="77">
    <xf fontId="0" fillId="0" borderId="0" numFmtId="0" xfId="0"/>
    <xf fontId="21" fillId="0" borderId="0" numFmtId="0" xfId="0" applyFont="1"/>
    <xf fontId="21" fillId="0" borderId="0" numFmtId="0" xfId="0" applyFont="1" applyAlignment="1">
      <alignment horizontal="right" vertical="center" wrapText="1"/>
    </xf>
    <xf fontId="22" fillId="0" borderId="0" numFmtId="0" xfId="0" applyFont="1" applyAlignment="1">
      <alignment horizontal="center" vertical="center" wrapText="1"/>
    </xf>
    <xf fontId="23" fillId="0" borderId="0" numFmtId="0" xfId="0" applyFont="1"/>
    <xf fontId="21" fillId="0" borderId="0" numFmtId="0" xfId="0" applyFont="1" applyAlignment="1">
      <alignment vertical="top"/>
    </xf>
    <xf fontId="24" fillId="0" borderId="10" numFmtId="0" xfId="0" applyFont="1" applyBorder="1" applyAlignment="1">
      <alignment horizontal="left" vertical="center"/>
    </xf>
    <xf fontId="25" fillId="0" borderId="10" numFmtId="0" xfId="0" applyFont="1" applyBorder="1" applyAlignment="1">
      <alignment horizontal="justify" vertical="center" wrapText="1"/>
    </xf>
    <xf fontId="23" fillId="0" borderId="0" numFmtId="0" xfId="0" applyFont="1" applyAlignment="1">
      <alignment vertical="top"/>
    </xf>
    <xf fontId="26" fillId="0" borderId="10" numFmtId="0" xfId="0" applyFont="1" applyBorder="1" applyAlignment="1">
      <alignment horizontal="center" vertical="center" wrapText="1"/>
    </xf>
    <xf fontId="26" fillId="0" borderId="11" numFmtId="0" xfId="0" applyFont="1" applyBorder="1" applyAlignment="1">
      <alignment horizontal="center" vertical="center" wrapText="1"/>
    </xf>
    <xf fontId="27" fillId="0" borderId="12" numFmtId="0" xfId="0" applyFont="1" applyBorder="1" applyAlignment="1">
      <alignment horizontal="center" vertical="center" wrapText="1"/>
    </xf>
    <xf fontId="27" fillId="0" borderId="13" numFmtId="0" xfId="0" applyFont="1" applyBorder="1" applyAlignment="1">
      <alignment horizontal="center" vertical="center" wrapText="1"/>
    </xf>
    <xf fontId="27" fillId="0" borderId="14" numFmtId="0" xfId="0" applyFont="1" applyBorder="1" applyAlignment="1">
      <alignment horizontal="center" vertical="center" wrapText="1"/>
    </xf>
    <xf fontId="27" fillId="0" borderId="15" numFmtId="2" xfId="0" applyNumberFormat="1" applyFont="1" applyBorder="1" applyAlignment="1">
      <alignment horizontal="center" vertical="top" wrapText="1"/>
    </xf>
    <xf fontId="27" fillId="0" borderId="16" numFmtId="2" xfId="0" applyNumberFormat="1" applyFont="1" applyBorder="1" applyAlignment="1">
      <alignment horizontal="center" vertical="top" wrapText="1"/>
    </xf>
    <xf fontId="27" fillId="0" borderId="17" numFmtId="0" xfId="0" applyFont="1" applyBorder="1" applyAlignment="1">
      <alignment horizontal="center" vertical="top" wrapText="1"/>
    </xf>
    <xf fontId="27" fillId="0" borderId="15" numFmtId="0" xfId="0" applyFont="1" applyBorder="1" applyAlignment="1">
      <alignment horizontal="center" vertical="top" wrapText="1"/>
    </xf>
    <xf fontId="27" fillId="0" borderId="18" numFmtId="0" xfId="0" applyFont="1" applyBorder="1" applyAlignment="1">
      <alignment horizontal="center" vertical="center" wrapText="1"/>
    </xf>
    <xf fontId="24" fillId="32" borderId="14" numFmtId="0" xfId="0" applyFont="1" applyFill="1" applyBorder="1" applyAlignment="1">
      <alignment horizontal="center" vertical="top" wrapText="1"/>
    </xf>
    <xf fontId="27" fillId="0" borderId="19" numFmtId="0" xfId="0" applyFont="1" applyBorder="1" applyAlignment="1">
      <alignment horizontal="center" vertical="top" wrapText="1"/>
    </xf>
    <xf fontId="27" fillId="0" borderId="10" numFmtId="0" xfId="0" applyFont="1" applyBorder="1" applyAlignment="1">
      <alignment horizontal="center" vertical="top" wrapText="1"/>
    </xf>
    <xf fontId="21" fillId="0" borderId="0" numFmtId="0" xfId="0" applyFont="1" applyAlignment="1">
      <alignment horizontal="center" vertical="top"/>
    </xf>
    <xf fontId="21" fillId="0" borderId="10" numFmtId="0" xfId="40" applyFont="1" applyBorder="1" applyAlignment="1">
      <alignment horizontal="center" vertical="center" wrapText="1"/>
    </xf>
    <xf fontId="28" fillId="0" borderId="18" numFmtId="0" xfId="0" applyFont="1" applyBorder="1" applyAlignment="1">
      <alignment horizontal="center" vertical="center" wrapText="1"/>
    </xf>
    <xf fontId="25" fillId="0" borderId="20" numFmtId="0" xfId="0" applyFont="1" applyBorder="1" applyAlignment="1">
      <alignment horizontal="center" vertical="center" wrapText="1"/>
    </xf>
    <xf fontId="29" fillId="0" borderId="14" numFmtId="0" xfId="0" applyFont="1" applyBorder="1" applyAlignment="1">
      <alignment horizontal="center" vertical="center" wrapText="1"/>
    </xf>
    <xf fontId="25" fillId="0" borderId="14" numFmtId="3" xfId="0" applyNumberFormat="1" applyFont="1" applyBorder="1" applyAlignment="1">
      <alignment horizontal="center" vertical="center" wrapText="1"/>
    </xf>
    <xf fontId="25" fillId="0" borderId="14" numFmtId="164" xfId="0" applyNumberFormat="1" applyFont="1" applyBorder="1" applyAlignment="1">
      <alignment horizontal="center" vertical="center" wrapText="1"/>
    </xf>
    <xf fontId="25" fillId="0" borderId="16" numFmtId="164" xfId="0" applyNumberFormat="1" applyFont="1" applyBorder="1" applyAlignment="1">
      <alignment horizontal="center" vertical="center" wrapText="1"/>
    </xf>
    <xf fontId="26" fillId="0" borderId="18" numFmtId="164" xfId="0" applyNumberFormat="1" applyFont="1" applyBorder="1" applyAlignment="1">
      <alignment horizontal="center" vertical="center" wrapText="1"/>
    </xf>
    <xf fontId="21" fillId="33" borderId="10" numFmtId="165" xfId="0" applyNumberFormat="1" applyFont="1" applyFill="1" applyBorder="1" applyAlignment="1">
      <alignment horizontal="center" vertical="center" wrapText="1"/>
    </xf>
    <xf fontId="21" fillId="33" borderId="10" numFmtId="0" xfId="0" applyFont="1" applyFill="1" applyBorder="1" applyAlignment="1">
      <alignment horizontal="center" vertical="center"/>
    </xf>
    <xf fontId="21" fillId="33" borderId="10" numFmtId="4" xfId="0" applyNumberFormat="1" applyFont="1" applyFill="1" applyBorder="1" applyAlignment="1">
      <alignment horizontal="center" vertical="center" wrapText="1"/>
    </xf>
    <xf fontId="21" fillId="33" borderId="10" numFmtId="166" xfId="0" applyNumberFormat="1" applyFont="1" applyFill="1" applyBorder="1" applyAlignment="1">
      <alignment horizontal="center" vertical="center" wrapText="1"/>
    </xf>
    <xf fontId="25" fillId="0" borderId="10" numFmtId="0" xfId="0" applyFont="1" applyBorder="1" applyAlignment="1">
      <alignment horizontal="center" vertical="center" wrapText="1"/>
    </xf>
    <xf fontId="30" fillId="0" borderId="0" numFmtId="0" xfId="0" applyFont="1" applyAlignment="1">
      <alignment vertical="center"/>
    </xf>
    <xf fontId="30" fillId="0" borderId="10" numFmtId="0" xfId="0" applyFont="1" applyBorder="1" applyAlignment="1">
      <alignment horizontal="center" vertical="center"/>
    </xf>
    <xf fontId="30" fillId="0" borderId="10" numFmtId="0" xfId="0" applyFont="1" applyBorder="1" applyAlignment="1">
      <alignment horizontal="right" vertical="center" wrapText="1"/>
    </xf>
    <xf fontId="30" fillId="0" borderId="18" numFmtId="0" xfId="0" applyFont="1" applyBorder="1" applyAlignment="1">
      <alignment horizontal="center" vertical="center"/>
    </xf>
    <xf fontId="25" fillId="0" borderId="12" numFmtId="3" xfId="0" applyNumberFormat="1" applyFont="1" applyBorder="1" applyAlignment="1">
      <alignment horizontal="center" vertical="center" wrapText="1"/>
    </xf>
    <xf fontId="30" fillId="32" borderId="18" numFmtId="4" xfId="0" applyNumberFormat="1" applyFont="1" applyFill="1" applyBorder="1" applyAlignment="1">
      <alignment horizontal="center" vertical="center"/>
    </xf>
    <xf fontId="30" fillId="0" borderId="10" numFmtId="2" xfId="0" applyNumberFormat="1" applyFont="1" applyBorder="1" applyAlignment="1">
      <alignment horizontal="center" vertical="center"/>
    </xf>
    <xf fontId="30" fillId="0" borderId="10" numFmtId="4" xfId="0" applyNumberFormat="1" applyFont="1" applyBorder="1" applyAlignment="1">
      <alignment horizontal="center" vertical="center"/>
    </xf>
    <xf fontId="30" fillId="0" borderId="18" numFmtId="4" xfId="0" applyNumberFormat="1" applyFont="1" applyBorder="1" applyAlignment="1">
      <alignment horizontal="center" vertical="center"/>
    </xf>
    <xf fontId="30" fillId="0" borderId="0" numFmtId="4" xfId="0" applyNumberFormat="1" applyFont="1" applyAlignment="1">
      <alignment horizontal="center" vertical="center"/>
    </xf>
    <xf fontId="25" fillId="0" borderId="0" numFmtId="0" xfId="0" applyFont="1"/>
    <xf fontId="25" fillId="0" borderId="21" numFmtId="0" xfId="0" applyFont="1" applyBorder="1" applyAlignment="1" applyProtection="1">
      <alignment horizontal="left" vertical="top" wrapText="1"/>
      <protection locked="0"/>
    </xf>
    <xf fontId="25" fillId="0" borderId="0" numFmtId="4" xfId="0" applyNumberFormat="1" applyFont="1" applyAlignment="1">
      <alignment vertical="center"/>
    </xf>
    <xf fontId="25" fillId="0" borderId="0" numFmtId="0" xfId="0" applyFont="1" applyAlignment="1" applyProtection="1">
      <alignment vertical="center"/>
      <protection locked="0"/>
    </xf>
    <xf fontId="25" fillId="0" borderId="0" numFmtId="0" xfId="0" applyFont="1" applyAlignment="1" applyProtection="1">
      <alignment horizontal="left" vertical="top" wrapText="1"/>
      <protection locked="0"/>
    </xf>
    <xf fontId="26" fillId="0" borderId="0" numFmtId="0" xfId="0" applyFont="1" applyAlignment="1">
      <alignment horizontal="justify" vertical="center" wrapText="1"/>
    </xf>
    <xf fontId="0" fillId="0" borderId="0" numFmtId="0" xfId="0" applyAlignment="1">
      <alignment horizontal="justify" vertical="center" wrapText="1"/>
    </xf>
    <xf fontId="25" fillId="0" borderId="0" numFmtId="0" xfId="0" applyFont="1" applyAlignment="1" applyProtection="1">
      <alignment vertical="center" wrapText="1"/>
      <protection locked="0"/>
    </xf>
    <xf fontId="25" fillId="0" borderId="0" numFmtId="0" xfId="0" applyFont="1" applyAlignment="1" applyProtection="1">
      <alignment horizontal="left"/>
      <protection locked="0"/>
    </xf>
    <xf fontId="25" fillId="0" borderId="0" numFmtId="167" xfId="0" applyNumberFormat="1" applyFont="1" applyAlignment="1" applyProtection="1">
      <alignment horizontal="center" vertical="center"/>
      <protection locked="0"/>
    </xf>
    <xf fontId="25" fillId="0" borderId="0" numFmtId="0" xfId="0" applyFont="1" applyAlignment="1" applyProtection="1">
      <alignment horizontal="center" wrapText="1"/>
      <protection locked="0"/>
    </xf>
    <xf fontId="25" fillId="0" borderId="0" numFmtId="164" xfId="0" applyNumberFormat="1" applyFont="1" applyAlignment="1">
      <alignment horizontal="left" vertical="center" wrapText="1"/>
    </xf>
    <xf fontId="25" fillId="0" borderId="0" numFmtId="0" xfId="0" applyFont="1" applyAlignment="1">
      <alignment horizontal="center" vertical="center" wrapText="1"/>
    </xf>
    <xf fontId="25" fillId="0" borderId="0" numFmtId="3" xfId="0" applyNumberFormat="1" applyFont="1" applyAlignment="1">
      <alignment horizontal="center" vertical="center" wrapText="1"/>
    </xf>
    <xf fontId="25" fillId="0" borderId="0" numFmtId="0" xfId="0" applyFont="1" applyAlignment="1">
      <alignment horizontal="center" vertical="center"/>
    </xf>
    <xf fontId="25" fillId="0" borderId="0" numFmtId="4" xfId="0" applyNumberFormat="1" applyFont="1" applyAlignment="1" applyProtection="1">
      <alignment vertical="center"/>
      <protection locked="0"/>
    </xf>
    <xf fontId="25" fillId="0" borderId="0" numFmtId="0" xfId="0" applyFont="1" applyAlignment="1">
      <alignment horizontal="left"/>
      <protection locked="0"/>
    </xf>
    <xf fontId="25" fillId="0" borderId="0" numFmtId="0" xfId="0" applyFont="1" applyAlignment="1" applyProtection="1">
      <alignment wrapText="1"/>
    </xf>
    <xf fontId="25" fillId="0" borderId="0" numFmtId="0" xfId="0" applyFont="1" applyAlignment="1">
      <alignment wrapText="1"/>
    </xf>
    <xf fontId="25" fillId="0" borderId="0" numFmtId="167" xfId="0" applyNumberFormat="1" applyFont="1" applyAlignment="1">
      <alignment horizontal="center" vertical="center" wrapText="1"/>
      <protection locked="0"/>
    </xf>
    <xf fontId="25" fillId="33" borderId="0" numFmtId="4" xfId="0" applyNumberFormat="1" applyFont="1" applyFill="1" applyAlignment="1">
      <alignment horizontal="center" vertical="center" wrapText="1"/>
    </xf>
    <xf fontId="25" fillId="0" borderId="0" numFmtId="0" xfId="0" applyFont="1" applyAlignment="1">
      <alignment horizontal="left"/>
    </xf>
    <xf fontId="25" fillId="0" borderId="0" numFmtId="0" xfId="0" applyFont="1" applyAlignment="1" applyProtection="1">
      <alignment horizontal="left" wrapText="1"/>
      <protection locked="0"/>
    </xf>
    <xf fontId="24" fillId="0" borderId="0" numFmtId="4" xfId="0" applyNumberFormat="1" applyFont="1" applyAlignment="1" applyProtection="1">
      <alignment vertical="center"/>
      <protection locked="0"/>
    </xf>
    <xf fontId="21" fillId="0" borderId="0" numFmtId="0" xfId="0" applyFont="1" applyAlignment="1">
      <alignment horizontal="right"/>
    </xf>
    <xf fontId="21" fillId="0" borderId="0" numFmtId="166" xfId="0" applyNumberFormat="1" applyFont="1"/>
    <xf fontId="23" fillId="0" borderId="0" numFmtId="0" xfId="0" applyFont="1" applyAlignment="1" applyProtection="1">
      <alignment vertical="center"/>
      <protection locked="0"/>
    </xf>
    <xf fontId="23" fillId="0" borderId="0" numFmtId="4" xfId="0" applyNumberFormat="1" applyFont="1" applyAlignment="1" applyProtection="1">
      <alignment vertical="center"/>
      <protection locked="0"/>
    </xf>
    <xf fontId="29" fillId="0" borderId="0" numFmtId="4" xfId="0" applyNumberFormat="1" applyFont="1"/>
    <xf fontId="23" fillId="0" borderId="0" numFmtId="4" xfId="0" applyNumberFormat="1" applyFont="1"/>
    <xf fontId="21" fillId="0" borderId="0" numFmtId="4" xfId="0" applyNumberFormat="1" applyFont="1"/>
  </cellXfs>
  <cellStyles count="51">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Гиперссылка" xfId="28" builtinId="8"/>
    <cellStyle name="Денежный" xfId="29" builtinId="4"/>
    <cellStyle name="Денежный [0]" xfId="30" builtinId="7"/>
    <cellStyle name="Заголовок 1" xfId="31" builtinId="16"/>
    <cellStyle name="Заголовок 2" xfId="32" builtinId="17"/>
    <cellStyle name="Заголовок 3" xfId="33" builtinId="18"/>
    <cellStyle name="Заголовок 4" xfId="34" builtinId="19"/>
    <cellStyle name="Итог" xfId="35" builtinId="25"/>
    <cellStyle name="Контрольная ячейка" xfId="36" builtinId="23"/>
    <cellStyle name="Название" xfId="37" builtinId="15"/>
    <cellStyle name="Нейтральный" xfId="38" builtinId="28"/>
    <cellStyle name="Обычный" xfId="0" builtinId="0"/>
    <cellStyle name="Обычный_Лист1" xfId="39"/>
    <cellStyle name="Открывавшаяся гиперссылка" xfId="40" builtinId="9"/>
    <cellStyle name="Плохой" xfId="41" builtinId="27"/>
    <cellStyle name="Пояснение" xfId="42" builtinId="53"/>
    <cellStyle name="Примечание" xfId="43" builtinId="10"/>
    <cellStyle name="Процентный" xfId="44" builtinId="5"/>
    <cellStyle name="Связанная ячейка" xfId="45" builtinId="24"/>
    <cellStyle name="Стиль 1" xfId="46"/>
    <cellStyle name="Текст предупреждения" xfId="47" builtinId="11"/>
    <cellStyle name="Финансовый" xfId="48" builtinId="3"/>
    <cellStyle name="Финансовый [0]" xfId="49" builtinId="6"/>
    <cellStyle name="Хороший" xfId="50"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media1.svg"/><Relationship Id="rId3" Type="http://schemas.openxmlformats.org/officeDocument/2006/relationships/image" Target="../media/image2.png"/><Relationship Id="rId4" Type="http://schemas.openxmlformats.org/officeDocument/2006/relationships/image" Target="../media/media2.svg"/><Relationship Id="rId5" Type="http://schemas.openxmlformats.org/officeDocument/2006/relationships/image" Target="../media/image3.png"/><Relationship Id="rId6" Type="http://schemas.openxmlformats.org/officeDocument/2006/relationships/image" Target="../media/media3.svg"/><Relationship Id="rId7" Type="http://schemas.openxmlformats.org/officeDocument/2006/relationships/image" Target="../media/image4.png"/><Relationship Id="rId8" Type="http://schemas.openxmlformats.org/officeDocument/2006/relationships/image" Target="../media/media4.sv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10</xdr:col>
      <xdr:colOff>185848</xdr:colOff>
      <xdr:row>8</xdr:row>
      <xdr:rowOff>948703</xdr:rowOff>
    </xdr:from>
    <xdr:to>
      <xdr:col>10</xdr:col>
      <xdr:colOff>936276</xdr:colOff>
      <xdr:row>8</xdr:row>
      <xdr:rowOff>1298637</xdr:rowOff>
    </xdr:to>
    <xdr:pic>
      <xdr:nvPicPr>
        <xdr:cNvPr id="10985" name="Picture 1"/>
        <xdr:cNvPicPr>
          <a:picLocks noChangeAspect="1"/>
        </xdr:cNvPicPr>
      </xdr:nvPicPr>
      <xdr:blipFill>
        <a:blip r:embed="rId1">
          <a:extLst>
            <a:ext uri="{96DAC541-7B7A-43D3-8B79-37D633B846F1}">
              <asvg:svgBlip xmlns:asvg="http://schemas.microsoft.com/office/drawing/2016/SVG/main" r:embed="rId2"/>
            </a:ext>
          </a:extLst>
        </a:blip>
        <a:stretch/>
      </xdr:blipFill>
      <xdr:spPr bwMode="auto">
        <a:xfrm>
          <a:off x="8493765" y="4631702"/>
          <a:ext cx="750427" cy="349932"/>
        </a:xfrm>
        <a:prstGeom prst="rect">
          <a:avLst/>
        </a:prstGeom>
        <a:noFill/>
      </xdr:spPr>
    </xdr:pic>
    <xdr:clientData/>
  </xdr:twoCellAnchor>
  <xdr:twoCellAnchor editAs="twoCell">
    <xdr:from>
      <xdr:col>9</xdr:col>
      <xdr:colOff>73166</xdr:colOff>
      <xdr:row>8</xdr:row>
      <xdr:rowOff>940927</xdr:rowOff>
    </xdr:from>
    <xdr:to>
      <xdr:col>9</xdr:col>
      <xdr:colOff>1039191</xdr:colOff>
      <xdr:row>8</xdr:row>
      <xdr:rowOff>1376398</xdr:rowOff>
    </xdr:to>
    <xdr:pic>
      <xdr:nvPicPr>
        <xdr:cNvPr id="10986" name="Picture 2"/>
        <xdr:cNvPicPr>
          <a:picLocks noChangeAspect="1"/>
        </xdr:cNvPicPr>
      </xdr:nvPicPr>
      <xdr:blipFill>
        <a:blip r:embed="rId3">
          <a:extLst>
            <a:ext uri="{96DAC541-7B7A-43D3-8B79-37D633B846F1}">
              <asvg:svgBlip xmlns:asvg="http://schemas.microsoft.com/office/drawing/2016/SVG/main" r:embed="rId4"/>
            </a:ext>
          </a:extLst>
        </a:blip>
        <a:stretch/>
      </xdr:blipFill>
      <xdr:spPr bwMode="auto">
        <a:xfrm>
          <a:off x="7259250" y="4623927"/>
          <a:ext cx="966024" cy="435470"/>
        </a:xfrm>
        <a:prstGeom prst="rect">
          <a:avLst/>
        </a:prstGeom>
        <a:noFill/>
      </xdr:spPr>
    </xdr:pic>
    <xdr:clientData/>
  </xdr:twoCellAnchor>
  <xdr:twoCellAnchor editAs="twoCell">
    <xdr:from>
      <xdr:col>11</xdr:col>
      <xdr:colOff>118391</xdr:colOff>
      <xdr:row>8</xdr:row>
      <xdr:rowOff>1539700</xdr:rowOff>
    </xdr:from>
    <xdr:to>
      <xdr:col>11</xdr:col>
      <xdr:colOff>1537504</xdr:colOff>
      <xdr:row>8</xdr:row>
      <xdr:rowOff>1842975</xdr:rowOff>
    </xdr:to>
    <xdr:pic>
      <xdr:nvPicPr>
        <xdr:cNvPr id="10987" name="Picture 5"/>
        <xdr:cNvPicPr>
          <a:picLocks noChangeAspect="1"/>
        </xdr:cNvPicPr>
      </xdr:nvPicPr>
      <xdr:blipFill>
        <a:blip r:embed="rId5">
          <a:extLst>
            <a:ext uri="{96DAC541-7B7A-43D3-8B79-37D633B846F1}">
              <asvg:svgBlip xmlns:asvg="http://schemas.microsoft.com/office/drawing/2016/SVG/main" r:embed="rId6"/>
            </a:ext>
          </a:extLst>
        </a:blip>
        <a:stretch/>
      </xdr:blipFill>
      <xdr:spPr bwMode="auto">
        <a:xfrm>
          <a:off x="9484641" y="5222700"/>
          <a:ext cx="1419113" cy="303273"/>
        </a:xfrm>
        <a:prstGeom prst="rect">
          <a:avLst/>
        </a:prstGeom>
        <a:noFill/>
      </xdr:spPr>
    </xdr:pic>
    <xdr:clientData/>
  </xdr:twoCellAnchor>
  <xdr:twoCellAnchor editAs="twoCell">
    <xdr:from>
      <xdr:col>11</xdr:col>
      <xdr:colOff>236784</xdr:colOff>
      <xdr:row>8</xdr:row>
      <xdr:rowOff>1143110</xdr:rowOff>
    </xdr:from>
    <xdr:to>
      <xdr:col>11</xdr:col>
      <xdr:colOff>446371</xdr:colOff>
      <xdr:row>8</xdr:row>
      <xdr:rowOff>1423056</xdr:rowOff>
    </xdr:to>
    <xdr:pic>
      <xdr:nvPicPr>
        <xdr:cNvPr id="10988" name="Picture 6"/>
        <xdr:cNvPicPr>
          <a:picLocks noChangeAspect="1"/>
        </xdr:cNvPicPr>
      </xdr:nvPicPr>
      <xdr:blipFill>
        <a:blip r:embed="rId7">
          <a:extLst>
            <a:ext uri="{96DAC541-7B7A-43D3-8B79-37D633B846F1}">
              <asvg:svgBlip xmlns:asvg="http://schemas.microsoft.com/office/drawing/2016/SVG/main" r:embed="rId8"/>
            </a:ext>
          </a:extLst>
        </a:blip>
        <a:stretch/>
      </xdr:blipFill>
      <xdr:spPr bwMode="auto">
        <a:xfrm>
          <a:off x="9603034" y="4826110"/>
          <a:ext cx="209586" cy="279945"/>
        </a:xfrm>
        <a:prstGeom prst="rect">
          <a:avLst/>
        </a:prstGeom>
        <a:noFill/>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showRuler="1" view="pageBreakPreview" topLeftCell="A10" zoomScale="100" workbookViewId="0">
      <selection activeCell="Q18" activeCellId="0" sqref="A1:Q18"/>
    </sheetView>
  </sheetViews>
  <sheetFormatPr baseColWidth="8" defaultRowHeight="12.75" customHeight="1"/>
  <cols>
    <col customWidth="1" min="1" max="1" style="1" width="4.1406200000000002"/>
    <col customWidth="1" min="2" max="2" style="1" width="34.855499999999999"/>
    <col customWidth="1" hidden="1" min="3" max="3" style="1" width="0.71093799999999996"/>
    <col customWidth="1" min="4" max="4" style="1" width="9.140625"/>
    <col customWidth="1" min="5" max="5" style="1" width="9.5703099999999992"/>
    <col customWidth="1" min="6" max="6" style="1" width="18.57421875"/>
    <col customWidth="1" min="7" max="7" style="1" width="17.8515625"/>
    <col customWidth="1" min="8" max="8" style="1" width="18.421875"/>
    <col customWidth="1" min="9" max="9" style="1" width="14.140599999999999"/>
    <col customWidth="1" min="10" max="10" style="1" width="16.855499999999999"/>
    <col customWidth="1" min="11" max="11" style="1" width="15.855499999999999"/>
    <col customWidth="1" min="12" max="12" style="1" width="28.421875"/>
    <col customWidth="1" min="13" max="13" style="1" width="18.28125"/>
    <col customWidth="1" hidden="1" min="14" max="14" style="1" width="6.8515625"/>
    <col customWidth="1" min="15" max="15" style="1" width="24.28125"/>
    <col customWidth="1" min="16" max="16" style="1" width="11.855499999999999"/>
    <col customWidth="1" min="17" max="255" style="1" width="9.1406200000000002"/>
  </cols>
  <sheetData>
    <row r="1" ht="41.25" customHeight="1">
      <c r="L1" s="2" t="s">
        <v>0</v>
      </c>
      <c r="M1" s="2"/>
      <c r="N1" s="2"/>
      <c r="O1" s="2"/>
      <c r="P1" s="1"/>
      <c r="Q1" s="1"/>
    </row>
    <row r="2" ht="19.5" hidden="1" customHeight="1">
      <c r="L2" s="2"/>
      <c r="M2" s="2"/>
      <c r="N2" s="2"/>
      <c r="O2" s="2"/>
      <c r="P2" s="1"/>
      <c r="Q2" s="1"/>
    </row>
    <row r="3" ht="59.25" hidden="1" customHeight="1">
      <c r="L3" s="2"/>
      <c r="M3" s="2"/>
      <c r="N3" s="2"/>
      <c r="O3" s="2"/>
      <c r="P3" s="1"/>
      <c r="Q3" s="1"/>
    </row>
    <row r="4" ht="25.5" customHeight="1">
      <c r="A4" s="3" t="s">
        <v>1</v>
      </c>
      <c r="B4" s="3"/>
      <c r="C4" s="3"/>
      <c r="D4" s="3"/>
      <c r="E4" s="3"/>
      <c r="F4" s="3"/>
      <c r="G4" s="3"/>
      <c r="H4" s="3"/>
      <c r="I4" s="3"/>
      <c r="J4" s="3"/>
      <c r="K4" s="3"/>
      <c r="L4" s="3"/>
      <c r="M4" s="3"/>
      <c r="N4" s="3"/>
      <c r="O4" s="3"/>
      <c r="P4" s="4"/>
      <c r="Q4" s="1"/>
    </row>
    <row r="5" s="5" customFormat="1" ht="73.5" customHeight="1">
      <c r="A5" s="6" t="s">
        <v>2</v>
      </c>
      <c r="B5" s="6"/>
      <c r="C5" s="6"/>
      <c r="D5" s="6"/>
      <c r="E5" s="6"/>
      <c r="F5" s="6"/>
      <c r="G5" s="7" t="s">
        <v>3</v>
      </c>
      <c r="H5" s="7"/>
      <c r="I5" s="7"/>
      <c r="J5" s="7"/>
      <c r="K5" s="7"/>
      <c r="L5" s="7"/>
      <c r="M5" s="7"/>
      <c r="N5" s="7"/>
      <c r="O5" s="7"/>
      <c r="P5" s="8"/>
      <c r="Q5" s="5"/>
    </row>
    <row r="6" s="5" customFormat="1" ht="47.25" customHeight="1">
      <c r="A6" s="6"/>
      <c r="B6" s="6"/>
      <c r="C6" s="6"/>
      <c r="D6" s="6"/>
      <c r="E6" s="6"/>
      <c r="F6" s="6"/>
      <c r="G6" s="7" t="s">
        <v>4</v>
      </c>
      <c r="H6" s="7"/>
      <c r="I6" s="7"/>
      <c r="J6" s="7"/>
      <c r="K6" s="7"/>
      <c r="L6" s="7"/>
      <c r="M6" s="7"/>
      <c r="N6" s="7"/>
      <c r="O6" s="7"/>
      <c r="P6" s="8"/>
      <c r="Q6" s="5"/>
    </row>
    <row r="7" s="5" customFormat="1" ht="39" customHeight="1">
      <c r="A7" s="9" t="s">
        <v>5</v>
      </c>
      <c r="B7" s="9"/>
      <c r="C7" s="9"/>
      <c r="D7" s="9"/>
      <c r="E7" s="10"/>
      <c r="F7" s="10"/>
      <c r="G7" s="10"/>
      <c r="H7" s="10"/>
      <c r="I7" s="9"/>
      <c r="J7" s="9"/>
      <c r="K7" s="9"/>
      <c r="L7" s="9"/>
      <c r="M7" s="9"/>
      <c r="N7" s="9"/>
      <c r="O7" s="9"/>
      <c r="P7" s="8"/>
      <c r="Q7" s="5"/>
    </row>
    <row r="8" ht="30" customHeight="1">
      <c r="A8" s="11" t="s">
        <v>6</v>
      </c>
      <c r="B8" s="11" t="s">
        <v>7</v>
      </c>
      <c r="C8" s="11" t="s">
        <v>8</v>
      </c>
      <c r="D8" s="12" t="s">
        <v>9</v>
      </c>
      <c r="E8" s="13" t="s">
        <v>10</v>
      </c>
      <c r="F8" s="13" t="s">
        <v>11</v>
      </c>
      <c r="G8" s="13"/>
      <c r="H8" s="13"/>
      <c r="I8" s="14" t="s">
        <v>12</v>
      </c>
      <c r="J8" s="14"/>
      <c r="K8" s="15"/>
      <c r="L8" s="16" t="s">
        <v>13</v>
      </c>
      <c r="M8" s="17"/>
      <c r="N8" s="17"/>
      <c r="O8" s="17"/>
      <c r="P8" s="4"/>
      <c r="Q8" s="1"/>
    </row>
    <row r="9" ht="156.75" customHeight="1">
      <c r="A9" s="18"/>
      <c r="B9" s="18"/>
      <c r="C9" s="18"/>
      <c r="D9" s="12"/>
      <c r="E9" s="13"/>
      <c r="F9" s="19" t="s">
        <v>14</v>
      </c>
      <c r="G9" s="19" t="s">
        <v>15</v>
      </c>
      <c r="H9" s="19" t="s">
        <v>16</v>
      </c>
      <c r="I9" s="20" t="s">
        <v>17</v>
      </c>
      <c r="J9" s="21" t="s">
        <v>18</v>
      </c>
      <c r="K9" s="21" t="s">
        <v>19</v>
      </c>
      <c r="L9" s="21" t="s">
        <v>20</v>
      </c>
      <c r="M9" s="21" t="s">
        <v>21</v>
      </c>
      <c r="N9" s="21" t="s">
        <v>22</v>
      </c>
      <c r="O9" s="21" t="s">
        <v>23</v>
      </c>
      <c r="P9" s="1"/>
      <c r="Q9" s="1"/>
    </row>
    <row r="10" s="22" customFormat="1" ht="114.75" customHeight="1">
      <c r="A10" s="23">
        <v>1</v>
      </c>
      <c r="B10" s="24" t="s">
        <v>24</v>
      </c>
      <c r="C10" s="25" t="s">
        <v>25</v>
      </c>
      <c r="D10" s="26" t="s">
        <v>26</v>
      </c>
      <c r="E10" s="27">
        <v>1</v>
      </c>
      <c r="F10" s="28">
        <v>18000</v>
      </c>
      <c r="G10" s="29">
        <v>20000</v>
      </c>
      <c r="H10" s="30">
        <v>21000</v>
      </c>
      <c r="I10" s="31">
        <f t="shared" ref="I10:I11" si="0">AVERAGE(F10:H10)</f>
        <v>19666.666666666668</v>
      </c>
      <c r="J10" s="32">
        <f t="shared" ref="J10:J11" si="1">SQRT(((SUM((POWER(H10-I10,2)),(POWER(G10-I10,2)),(POWER(F10-I10,2)),)/(COLUMNS(F10:H10)-1))))</f>
        <v>1527.5252316519466</v>
      </c>
      <c r="K10" s="32">
        <f t="shared" ref="K10:K11" si="2">J10/I10*100</f>
        <v>7.7670774490776946</v>
      </c>
      <c r="L10" s="33">
        <f t="shared" ref="L10:L11" si="3">I10*E10</f>
        <v>19666.666666666668</v>
      </c>
      <c r="M10" s="34">
        <f t="shared" ref="M10:M11" si="4">L10/E10</f>
        <v>19666.666666666668</v>
      </c>
      <c r="N10" s="33">
        <f>ROUNDDOWN(M10,2)</f>
        <v>19666.66</v>
      </c>
      <c r="O10" s="33">
        <f>N10*E10</f>
        <v>19666.66</v>
      </c>
      <c r="P10" s="22"/>
      <c r="Q10" s="22"/>
    </row>
    <row r="11" s="22" customFormat="1" ht="114.75" customHeight="1">
      <c r="A11" s="23"/>
      <c r="B11" s="35" t="s">
        <v>27</v>
      </c>
      <c r="C11" s="25"/>
      <c r="D11" s="26" t="s">
        <v>26</v>
      </c>
      <c r="E11" s="27">
        <v>1</v>
      </c>
      <c r="F11" s="28">
        <v>18000</v>
      </c>
      <c r="G11" s="29">
        <v>20000</v>
      </c>
      <c r="H11" s="30">
        <v>21000</v>
      </c>
      <c r="I11" s="31">
        <f t="shared" si="0"/>
        <v>19666.666666666668</v>
      </c>
      <c r="J11" s="32">
        <f t="shared" si="1"/>
        <v>1527.5252316519466</v>
      </c>
      <c r="K11" s="32">
        <f t="shared" si="2"/>
        <v>7.7670774490776946</v>
      </c>
      <c r="L11" s="33">
        <f t="shared" si="3"/>
        <v>19666.666666666668</v>
      </c>
      <c r="M11" s="34">
        <f t="shared" si="4"/>
        <v>19666.666666666668</v>
      </c>
      <c r="N11" s="33"/>
      <c r="O11" s="33">
        <v>19666.66</v>
      </c>
      <c r="P11" s="22"/>
      <c r="Q11" s="22"/>
    </row>
    <row r="12" s="36" customFormat="1" ht="21.75" customHeight="1">
      <c r="A12" s="37"/>
      <c r="B12" s="38" t="s">
        <v>28</v>
      </c>
      <c r="C12" s="37"/>
      <c r="D12" s="39"/>
      <c r="E12" s="40">
        <f>SUM(E10)</f>
        <v>1</v>
      </c>
      <c r="F12" s="41">
        <f>(F10*E10)+(F11*E11)</f>
        <v>36000</v>
      </c>
      <c r="G12" s="41">
        <f>(G10*E10)+(G11*E11)</f>
        <v>40000</v>
      </c>
      <c r="H12" s="41">
        <f>(H10*E10)+(H11*E11)</f>
        <v>42000</v>
      </c>
      <c r="I12" s="42"/>
      <c r="J12" s="37"/>
      <c r="K12" s="37"/>
      <c r="L12" s="43">
        <f>SUM(L10:L11)</f>
        <v>39333.333333333336</v>
      </c>
      <c r="M12" s="37"/>
      <c r="N12" s="38"/>
      <c r="O12" s="44">
        <f>SUM(O10:O11)</f>
        <v>39333.32</v>
      </c>
      <c r="P12" s="45"/>
      <c r="Q12" s="36"/>
    </row>
    <row r="13" s="46" customFormat="1" ht="29.25" customHeight="1">
      <c r="A13" s="47" t="s">
        <v>29</v>
      </c>
      <c r="B13" s="47"/>
      <c r="C13" s="47"/>
      <c r="D13" s="47"/>
      <c r="E13" s="47"/>
      <c r="F13" s="47"/>
      <c r="G13" s="47"/>
      <c r="H13" s="47"/>
      <c r="I13" s="47"/>
      <c r="J13" s="47"/>
      <c r="K13" s="47"/>
      <c r="L13" s="47"/>
      <c r="M13" s="47"/>
      <c r="N13" s="47"/>
      <c r="O13" s="47"/>
      <c r="P13" s="48"/>
      <c r="Q13" s="46"/>
    </row>
    <row r="14" s="49" customFormat="1" ht="55.5" customHeight="1">
      <c r="A14" s="50"/>
      <c r="B14" s="50"/>
      <c r="C14" s="50"/>
      <c r="D14" s="50"/>
      <c r="E14" s="50"/>
      <c r="F14" s="50"/>
      <c r="G14" s="50"/>
      <c r="H14" s="50"/>
      <c r="I14" s="50"/>
      <c r="J14" s="50"/>
      <c r="K14" s="50"/>
      <c r="L14" s="50"/>
      <c r="M14" s="50"/>
      <c r="N14" s="50"/>
      <c r="O14" s="50"/>
      <c r="P14" s="49"/>
      <c r="Q14" s="49"/>
    </row>
    <row r="15" s="49" customFormat="1" ht="23.25" customHeight="1">
      <c r="A15" s="51"/>
      <c r="B15" s="52"/>
      <c r="C15" s="52"/>
      <c r="D15" s="52"/>
      <c r="E15" s="52"/>
      <c r="F15" s="52"/>
      <c r="G15" s="52"/>
      <c r="H15" s="52"/>
      <c r="I15" s="52"/>
      <c r="J15" s="49"/>
      <c r="K15" s="49"/>
      <c r="L15" s="49"/>
      <c r="M15" s="49"/>
      <c r="N15" s="53"/>
      <c r="O15" s="49"/>
      <c r="Q15" s="49"/>
    </row>
    <row r="16" s="49" customFormat="1" ht="24" customHeight="1">
      <c r="A16" s="54"/>
      <c r="B16" s="46"/>
      <c r="C16" s="46"/>
      <c r="D16" s="46"/>
      <c r="E16" s="46"/>
      <c r="F16" s="46"/>
      <c r="G16" s="55"/>
      <c r="H16" s="56"/>
      <c r="I16" s="49"/>
      <c r="J16" s="57"/>
      <c r="K16" s="58"/>
      <c r="L16" s="58"/>
      <c r="M16" s="59"/>
      <c r="N16" s="60"/>
      <c r="O16" s="61"/>
      <c r="P16" s="49"/>
    </row>
    <row r="17" s="46" customFormat="1" ht="15" customHeight="1">
      <c r="A17" s="62" t="s">
        <v>30</v>
      </c>
      <c r="B17" s="63"/>
      <c r="C17" s="46"/>
      <c r="D17" s="46"/>
      <c r="E17" s="46"/>
      <c r="F17" s="64"/>
      <c r="G17" s="65"/>
      <c r="H17" s="66"/>
      <c r="I17" s="46"/>
      <c r="J17" s="57"/>
      <c r="K17" s="57"/>
      <c r="L17" s="58"/>
      <c r="M17" s="59"/>
      <c r="N17" s="60"/>
      <c r="O17" s="61"/>
      <c r="P17" s="46"/>
      <c r="Q17" s="46"/>
    </row>
    <row r="18" s="46" customFormat="1" ht="15" customHeight="1">
      <c r="A18" s="67"/>
      <c r="B18" s="68"/>
      <c r="C18" s="46"/>
      <c r="D18" s="46"/>
      <c r="E18" s="46"/>
      <c r="F18" s="66"/>
      <c r="G18" s="66"/>
      <c r="H18" s="66"/>
      <c r="I18" s="46"/>
      <c r="J18" s="57"/>
      <c r="K18" s="57"/>
      <c r="L18" s="58"/>
      <c r="M18" s="46"/>
      <c r="N18" s="46"/>
      <c r="O18" s="61"/>
      <c r="P18" s="46"/>
      <c r="Q18" s="46"/>
    </row>
    <row r="19" s="49" customFormat="1" ht="16.5" customHeight="1">
      <c r="A19" s="67"/>
      <c r="B19" s="46"/>
      <c r="C19" s="46"/>
      <c r="D19" s="46"/>
      <c r="E19" s="46"/>
      <c r="F19" s="46"/>
      <c r="G19" s="55"/>
      <c r="H19" s="56"/>
      <c r="I19" s="49"/>
      <c r="J19" s="49"/>
      <c r="K19" s="49"/>
      <c r="L19" s="49"/>
      <c r="M19" s="49"/>
      <c r="N19" s="49"/>
      <c r="O19" s="69"/>
    </row>
    <row r="20" ht="15">
      <c r="B20" s="70"/>
      <c r="E20" s="71"/>
      <c r="F20" s="71"/>
      <c r="G20" s="71"/>
      <c r="N20" s="72"/>
      <c r="O20" s="73"/>
      <c r="P20" s="74"/>
      <c r="Q20" s="1"/>
    </row>
    <row r="21" ht="15">
      <c r="B21" s="70"/>
      <c r="E21" s="71"/>
      <c r="F21" s="71"/>
      <c r="G21" s="71"/>
      <c r="N21" s="4"/>
      <c r="O21" s="75"/>
      <c r="P21" s="74"/>
      <c r="Q21" s="1"/>
    </row>
    <row r="22" ht="12.75">
      <c r="B22" s="70"/>
      <c r="E22" s="71"/>
      <c r="F22" s="71"/>
      <c r="G22" s="71"/>
      <c r="O22" s="76"/>
      <c r="P22" s="76"/>
      <c r="Q22" s="1"/>
    </row>
    <row r="23" ht="12.75">
      <c r="B23" s="70"/>
      <c r="E23" s="71"/>
      <c r="F23" s="71"/>
      <c r="G23" s="71"/>
      <c r="O23" s="76"/>
      <c r="P23" s="76"/>
      <c r="Q23" s="1"/>
    </row>
    <row r="24" ht="12.75">
      <c r="E24" s="71"/>
      <c r="F24" s="71"/>
      <c r="G24" s="71"/>
    </row>
    <row r="25" ht="12.75">
      <c r="E25" s="71"/>
      <c r="F25" s="71"/>
      <c r="G25" s="71"/>
    </row>
    <row r="26" ht="12.75">
      <c r="E26" s="71"/>
      <c r="F26" s="71"/>
      <c r="G26" s="71"/>
    </row>
    <row r="27" ht="12.75">
      <c r="E27" s="71"/>
      <c r="F27" s="71"/>
      <c r="G27" s="71"/>
    </row>
    <row r="28" ht="12.75">
      <c r="E28" s="76"/>
      <c r="F28" s="76"/>
      <c r="G28" s="76"/>
    </row>
  </sheetData>
  <mergeCells count="16">
    <mergeCell ref="L1:O3"/>
    <mergeCell ref="A4:O4"/>
    <mergeCell ref="A5:F6"/>
    <mergeCell ref="G5:O5"/>
    <mergeCell ref="G6:O6"/>
    <mergeCell ref="A7:O7"/>
    <mergeCell ref="A8:A9"/>
    <mergeCell ref="B8:B9"/>
    <mergeCell ref="C8:C9"/>
    <mergeCell ref="D8:D9"/>
    <mergeCell ref="E8:E9"/>
    <mergeCell ref="F8:H8"/>
    <mergeCell ref="I8:K8"/>
    <mergeCell ref="L8:O8"/>
    <mergeCell ref="A13:O14"/>
    <mergeCell ref="A15:I15"/>
  </mergeCells>
  <printOptions headings="0" gridLines="0"/>
  <pageMargins left="0.23622000000000001" right="0.23622000000000001" top="0.39370099999999991" bottom="0.39370099999999991" header="0.31496099999999999" footer="0.31496099999999999"/>
  <pageSetup paperSize="9" scale="60" firstPageNumber="1" fitToWidth="1" fitToHeight="1" pageOrder="downThenOver" orientation="landscape" usePrinterDefaults="1" blackAndWhite="0" draft="0" cellComments="none" useFirstPageNumber="0" errors="displayed" horizontalDpi="600" verticalDpi="600" copies="1"/>
  <headerFooter/>
  <drawing r:id="rId1"/>
</worksheet>
</file>

<file path=docProps/app.xml><?xml version="1.0" encoding="utf-8"?>
<Properties xmlns="http://schemas.openxmlformats.org/officeDocument/2006/extended-properties" xmlns:vt="http://schemas.openxmlformats.org/officeDocument/2006/docPropsVTypes">
  <Application>Р7-Офис/2026.1.2.1942</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graschenko_ev</cp:lastModifiedBy>
  <cp:revision>29</cp:revision>
  <dcterms:created xsi:type="dcterms:W3CDTF">2014-01-15T18:15:00Z</dcterms:created>
  <dcterms:modified xsi:type="dcterms:W3CDTF">2026-06-24T12:06:18Z</dcterms:modified>
  <cp:version>1048576</cp:version>
</cp:coreProperties>
</file>