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up3\Desktop\"/>
    </mc:Choice>
  </mc:AlternateContent>
  <bookViews>
    <workbookView xWindow="360" yWindow="15" windowWidth="20955" windowHeight="9720"/>
  </bookViews>
  <sheets>
    <sheet name="Расчет НМЦК" sheetId="1" r:id="rId1"/>
    <sheet name="НМЦК-п.3.7.1" sheetId="2" r:id="rId2"/>
  </sheets>
  <definedNames>
    <definedName name="_xlnm._FilterDatabase" localSheetId="0" hidden="1">'Расчет НМЦК'!$A$9:$N$10</definedName>
  </definedNames>
  <calcPr calcId="152511" fullPrecision="0"/>
</workbook>
</file>

<file path=xl/calcChain.xml><?xml version="1.0" encoding="utf-8"?>
<calcChain xmlns="http://schemas.openxmlformats.org/spreadsheetml/2006/main">
  <c r="L10" i="1" l="1"/>
  <c r="G10" i="1"/>
  <c r="J10" i="1" s="1"/>
  <c r="K10" i="1" s="1"/>
  <c r="N10" i="1" s="1"/>
  <c r="M10" i="1" l="1"/>
  <c r="N12" i="1"/>
  <c r="F11" i="1" l="1"/>
  <c r="E11" i="1"/>
  <c r="D11" i="1"/>
</calcChain>
</file>

<file path=xl/sharedStrings.xml><?xml version="1.0" encoding="utf-8"?>
<sst xmlns="http://schemas.openxmlformats.org/spreadsheetml/2006/main" count="38" uniqueCount="36">
  <si>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</si>
  <si>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</si>
  <si>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</si>
  <si>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</si>
  <si>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</si>
  <si>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</si>
  <si>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</si>
  <si>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</si>
  <si>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</si>
  <si>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</si>
  <si>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</si>
  <si>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</si>
  <si>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</si>
  <si>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</si>
  <si>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</si>
  <si>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</si>
  <si>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</si>
  <si>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</si>
  <si>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</si>
  <si>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  <family val="1"/>
        <charset val="204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</si>
  <si>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</si>
  <si>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</si>
  <si>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</si>
  <si>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</si>
  <si>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</si>
  <si>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</si>
  <si>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</si>
  <si>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</si>
  <si>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</si>
  <si>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</si>
  <si>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  <family val="1"/>
        <charset val="204"/>
      </rPr>
      <t>Приложении №1</t>
    </r>
    <r>
      <rPr>
        <sz val="12"/>
        <rFont val="Times New Roman"/>
        <family val="1"/>
        <charset val="204"/>
      </rPr>
      <t>)</t>
    </r>
  </si>
  <si>
    <t>Работник контрактной службы</t>
  </si>
  <si>
    <t>Метод сопоставимых рыночных цен (анализ рынка) - НМЦК рынка с использованием скриншотов цен,размещенных на сайтах в сети "Интернет")  (п.3.7.1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</si>
  <si>
    <t>Wi-Fi роутер MIKROTIK hAP ac2 US, Wi-Fi 5, AC1200, 2.4/5ГГц, 5 LAN, 1xUSB, черный</t>
  </si>
  <si>
    <t>26.30.11.120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</si>
  <si>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sz val="10"/>
        <color rgb="FFFF0000"/>
        <rFont val="Times New Roman"/>
        <family val="1"/>
        <charset val="204"/>
      </rPr>
      <t xml:space="preserve"> 9 190</t>
    </r>
    <r>
      <rPr>
        <b/>
        <u/>
        <sz val="10"/>
        <color rgb="FFFF0000"/>
        <rFont val="Times New Roman"/>
        <family val="1"/>
        <charset val="204"/>
      </rPr>
      <t xml:space="preserve">  (Д</t>
    </r>
    <r>
      <rPr>
        <b/>
        <u/>
        <sz val="10"/>
        <color indexed="2"/>
        <rFont val="Times New Roman"/>
        <family val="1"/>
        <charset val="204"/>
      </rPr>
      <t>евять тысяч сто девяносто) рубля 67 копеек т. ч. НДС 22%</t>
    </r>
    <r>
      <rPr>
        <sz val="10"/>
        <color theme="1"/>
        <rFont val="Times New Roman"/>
        <family val="1"/>
        <charset val="204"/>
      </rPr>
      <t xml:space="preserve"> (далее – НМЦК) пределена методом сопоставимых рыночных цен (анализ рынка) </t>
    </r>
    <r>
      <rPr>
        <b/>
        <sz val="10"/>
        <color indexed="2"/>
        <rFont val="Times New Roman"/>
        <family val="1"/>
        <charset val="204"/>
      </rPr>
      <t>и исходя из лимитов бюджетных обязательств и исходя из наименьшей цены предложения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О.С. Щелочкова                                                                                                                                          10.06.2026г.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</si>
</sst>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u/>
      <sz val="10"/>
      <color indexed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2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92D05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 indent="15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top" shrinkToFit="1"/>
    </xf>
    <xf numFmtId="2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2" fontId="17" fillId="0" borderId="18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264319</xdr:colOff>
      <xdr:row>11</xdr:row>
      <xdr:rowOff>121444</xdr:rowOff>
    </xdr:from>
    <xdr:to>
      <xdr:col>11</xdr:col>
      <xdr:colOff>1157392</xdr:colOff>
      <xdr:row>12</xdr:row>
      <xdr:rowOff>0</xdr:rowOff>
    </xdr:to>
    <xdr:pic>
      <xdr:nvPicPr>
        <xdr:cNvPr id="19110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/>
      </xdr:blipFill>
      <xdr:spPr bwMode="auto">
        <a:xfrm>
          <a:off x="11396663" y="8181975"/>
          <a:ext cx="893073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22</xdr:row>
      <xdr:rowOff>101592</xdr:rowOff>
    </xdr:from>
    <xdr:to>
      <xdr:col>1</xdr:col>
      <xdr:colOff>1690497</xdr:colOff>
      <xdr:row>26</xdr:row>
      <xdr:rowOff>57143</xdr:rowOff>
    </xdr:to>
    <xdr:pic>
      <xdr:nvPicPr>
        <xdr:cNvPr id="19122" name="Picture 690" descr="http://naiz.org/fz44/nmc/nmck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35"/>
  <sheetViews>
    <sheetView tabSelected="1" zoomScale="80" zoomScaleNormal="80" workbookViewId="0">
      <selection activeCell="D4" sqref="D4:H4"/>
    </sheetView>
  </sheetViews>
  <sheetFormatPr defaultColWidth="9.140625" defaultRowHeight="12.75" x14ac:dyDescent="0.25"/>
  <cols>
    <col min="1" max="1" width="6.42578125" style="1" customWidth="1"/>
    <col min="2" max="2" width="41.7109375" style="1" customWidth="1"/>
    <col min="3" max="3" width="27.7109375" style="1" customWidth="1"/>
    <col min="4" max="4" width="12.42578125" style="1" customWidth="1"/>
    <col min="5" max="5" width="12.42578125" style="2" customWidth="1"/>
    <col min="6" max="6" width="12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8.7109375" style="1" customWidth="1"/>
    <col min="13" max="13" width="15.140625" style="1" customWidth="1"/>
    <col min="14" max="14" width="17" style="1" customWidth="1"/>
    <col min="15" max="16" width="9.140625" style="1"/>
    <col min="17" max="17" width="9.140625" style="34"/>
    <col min="18" max="16384" width="9.140625" style="1"/>
  </cols>
  <sheetData>
    <row r="1" spans="1:17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7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66" t="s">
        <v>0</v>
      </c>
      <c r="J3" s="66"/>
      <c r="K3" s="66"/>
      <c r="L3" s="66"/>
      <c r="M3" s="66"/>
      <c r="N3" s="66"/>
      <c r="Q3" s="35"/>
    </row>
    <row r="4" spans="1:17" ht="75.75" customHeight="1" x14ac:dyDescent="0.25">
      <c r="A4" s="67" t="s">
        <v>1</v>
      </c>
      <c r="B4" s="67"/>
      <c r="C4" s="7"/>
      <c r="D4" s="68" t="s">
        <v>33</v>
      </c>
      <c r="E4" s="69"/>
      <c r="F4" s="69"/>
      <c r="G4" s="69"/>
      <c r="H4" s="69"/>
      <c r="I4" s="8"/>
      <c r="J4" s="8"/>
      <c r="K4" s="8"/>
      <c r="L4" s="8"/>
      <c r="M4" s="8"/>
    </row>
    <row r="5" spans="1:17" ht="28.5" customHeight="1" x14ac:dyDescent="0.25">
      <c r="A5" s="67" t="s">
        <v>2</v>
      </c>
      <c r="B5" s="67"/>
      <c r="C5" s="7"/>
      <c r="D5" s="69" t="s">
        <v>3</v>
      </c>
      <c r="E5" s="69"/>
      <c r="F5" s="69"/>
      <c r="G5" s="69"/>
      <c r="H5" s="69"/>
      <c r="I5" s="8"/>
      <c r="J5" s="8"/>
      <c r="K5" s="8"/>
      <c r="L5" s="8"/>
      <c r="M5" s="8"/>
    </row>
    <row r="6" spans="1:17" ht="19.5" customHeight="1" x14ac:dyDescent="0.25">
      <c r="A6" s="67" t="s">
        <v>4</v>
      </c>
      <c r="B6" s="67"/>
      <c r="C6" s="9"/>
      <c r="D6" s="70"/>
      <c r="E6" s="70"/>
      <c r="F6" s="70"/>
      <c r="G6" s="70"/>
      <c r="H6" s="70"/>
      <c r="I6" s="8"/>
      <c r="J6" s="10"/>
      <c r="K6" s="8"/>
      <c r="L6" s="8"/>
      <c r="M6" s="8"/>
    </row>
    <row r="7" spans="1:17" ht="75" customHeight="1" x14ac:dyDescent="0.25">
      <c r="A7" s="71" t="s">
        <v>5</v>
      </c>
      <c r="B7" s="73" t="s">
        <v>6</v>
      </c>
      <c r="C7" s="11"/>
      <c r="D7" s="75" t="s">
        <v>7</v>
      </c>
      <c r="E7" s="76"/>
      <c r="F7" s="76"/>
      <c r="G7" s="77"/>
      <c r="H7" s="73" t="s">
        <v>8</v>
      </c>
      <c r="I7" s="73" t="s">
        <v>9</v>
      </c>
      <c r="J7" s="80" t="s">
        <v>10</v>
      </c>
      <c r="K7" s="80"/>
      <c r="L7" s="81"/>
      <c r="M7" s="81"/>
      <c r="N7" s="12" t="s">
        <v>11</v>
      </c>
    </row>
    <row r="8" spans="1:17" ht="102.75" customHeight="1" x14ac:dyDescent="0.25">
      <c r="A8" s="72"/>
      <c r="B8" s="74"/>
      <c r="C8" s="13" t="s">
        <v>12</v>
      </c>
      <c r="D8" s="14" t="s">
        <v>13</v>
      </c>
      <c r="E8" s="15" t="s">
        <v>14</v>
      </c>
      <c r="F8" s="15" t="s">
        <v>15</v>
      </c>
      <c r="G8" s="16"/>
      <c r="H8" s="78"/>
      <c r="I8" s="79"/>
      <c r="J8" s="17" t="s">
        <v>16</v>
      </c>
      <c r="K8" s="18" t="s">
        <v>17</v>
      </c>
      <c r="L8" s="19" t="s">
        <v>18</v>
      </c>
      <c r="M8" s="20" t="s">
        <v>19</v>
      </c>
      <c r="N8" s="21"/>
    </row>
    <row r="9" spans="1:17" ht="52.5" customHeight="1" thickBot="1" x14ac:dyDescent="0.3">
      <c r="A9" s="22">
        <v>1</v>
      </c>
      <c r="B9" s="63">
        <v>2</v>
      </c>
      <c r="C9" s="22">
        <v>3</v>
      </c>
      <c r="D9" s="22">
        <v>4</v>
      </c>
      <c r="E9" s="22">
        <v>5</v>
      </c>
      <c r="F9" s="22">
        <v>6</v>
      </c>
      <c r="G9" s="22" t="s">
        <v>20</v>
      </c>
      <c r="H9" s="22">
        <v>7</v>
      </c>
      <c r="I9" s="43" t="s">
        <v>21</v>
      </c>
      <c r="J9" s="44" t="s">
        <v>22</v>
      </c>
      <c r="K9" s="45" t="s">
        <v>23</v>
      </c>
      <c r="L9" s="46">
        <v>10</v>
      </c>
      <c r="M9" s="47">
        <v>11</v>
      </c>
      <c r="N9" s="22" t="s">
        <v>24</v>
      </c>
    </row>
    <row r="10" spans="1:17" s="61" customFormat="1" ht="52.5" customHeight="1" x14ac:dyDescent="0.25">
      <c r="A10" s="22">
        <v>1</v>
      </c>
      <c r="B10" s="64" t="s">
        <v>33</v>
      </c>
      <c r="C10" s="60" t="s">
        <v>34</v>
      </c>
      <c r="D10" s="91">
        <v>8012</v>
      </c>
      <c r="E10" s="91">
        <v>9890</v>
      </c>
      <c r="F10" s="91">
        <v>9670</v>
      </c>
      <c r="G10" s="58">
        <f t="shared" ref="G10" si="0">D10+E10+F10</f>
        <v>27572</v>
      </c>
      <c r="H10" s="57">
        <v>1</v>
      </c>
      <c r="I10" s="57">
        <v>3</v>
      </c>
      <c r="J10" s="65">
        <f t="shared" ref="J10" si="1">G10/I10</f>
        <v>9190.67</v>
      </c>
      <c r="K10" s="16">
        <f t="shared" ref="K10" si="2">ROUND(J10,2)</f>
        <v>9190.67</v>
      </c>
      <c r="L10" s="59">
        <f t="shared" ref="L10" si="3">STDEV(D10:F10)</f>
        <v>1026.67</v>
      </c>
      <c r="M10" s="59">
        <f t="shared" ref="M10" si="4">L10/K10</f>
        <v>0.11</v>
      </c>
      <c r="N10" s="57">
        <f t="shared" ref="N10" si="5">K10*H10</f>
        <v>9190.67</v>
      </c>
      <c r="Q10" s="34"/>
    </row>
    <row r="11" spans="1:17" s="40" customFormat="1" ht="15" hidden="1" x14ac:dyDescent="0.25">
      <c r="A11" s="48"/>
      <c r="B11" s="49"/>
      <c r="C11" s="50"/>
      <c r="D11" s="41" t="e">
        <f>SUM(#REF!)</f>
        <v>#REF!</v>
      </c>
      <c r="E11" s="42" t="e">
        <f>SUM(#REF!)</f>
        <v>#REF!</v>
      </c>
      <c r="F11" s="51" t="e">
        <f>SUM(#REF!)</f>
        <v>#REF!</v>
      </c>
      <c r="G11" s="52"/>
      <c r="H11" s="53"/>
      <c r="I11" s="50"/>
      <c r="J11" s="54"/>
      <c r="K11" s="54"/>
      <c r="L11" s="52"/>
      <c r="M11" s="55"/>
      <c r="N11" s="56"/>
      <c r="Q11" s="36"/>
    </row>
    <row r="12" spans="1:17" ht="33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23"/>
      <c r="L12" s="23"/>
      <c r="M12" s="23"/>
      <c r="N12" s="37">
        <f>SUM(N3:N11)</f>
        <v>9190.67</v>
      </c>
      <c r="Q12" s="36"/>
    </row>
    <row r="14" spans="1:17" x14ac:dyDescent="0.25">
      <c r="B14" s="24"/>
      <c r="C14" s="24"/>
    </row>
    <row r="15" spans="1:17" x14ac:dyDescent="0.25">
      <c r="B15" s="83" t="s">
        <v>35</v>
      </c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7" x14ac:dyDescent="0.25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2:14" x14ac:dyDescent="0.25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2:14" x14ac:dyDescent="0.25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2:14" x14ac:dyDescent="0.2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2:14" x14ac:dyDescent="0.25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2:14" x14ac:dyDescent="0.25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2:14" x14ac:dyDescent="0.25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2:14" x14ac:dyDescent="0.25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2:14" x14ac:dyDescent="0.25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2:14" x14ac:dyDescent="0.25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2:14" x14ac:dyDescent="0.2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spans="2:14" x14ac:dyDescent="0.25"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spans="2:14" x14ac:dyDescent="0.25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14" x14ac:dyDescent="0.25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2:14" x14ac:dyDescent="0.2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2:14" x14ac:dyDescent="0.2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</row>
    <row r="32" spans="2:14" ht="73.5" customHeight="1" x14ac:dyDescent="0.25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4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5" spans="1:14" x14ac:dyDescent="0.2">
      <c r="B35" s="25"/>
      <c r="C35" s="25"/>
    </row>
  </sheetData>
  <autoFilter ref="A9:N10"/>
  <mergeCells count="16">
    <mergeCell ref="I7:I8"/>
    <mergeCell ref="J7:M7"/>
    <mergeCell ref="A12:J12"/>
    <mergeCell ref="B15:N32"/>
    <mergeCell ref="A33:N33"/>
    <mergeCell ref="A6:B6"/>
    <mergeCell ref="D6:H6"/>
    <mergeCell ref="A7:A8"/>
    <mergeCell ref="B7:B8"/>
    <mergeCell ref="D7:G7"/>
    <mergeCell ref="H7:H8"/>
    <mergeCell ref="I3:N3"/>
    <mergeCell ref="A4:B4"/>
    <mergeCell ref="D4:H4"/>
    <mergeCell ref="A5:B5"/>
    <mergeCell ref="D5:H5"/>
  </mergeCells>
  <pageMargins left="0.19685039370078738" right="0.19685039370078738" top="0.31496062992125984" bottom="0.19685039370078738" header="0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F13"/>
  <sheetViews>
    <sheetView topLeftCell="A4" workbookViewId="0">
      <selection activeCell="A8" sqref="A8:B8"/>
    </sheetView>
  </sheetViews>
  <sheetFormatPr defaultColWidth="9.140625" defaultRowHeight="15" x14ac:dyDescent="0.25"/>
  <cols>
    <col min="1" max="1" width="36.140625" style="27" customWidth="1"/>
    <col min="2" max="2" width="49" style="28" customWidth="1"/>
    <col min="3" max="16384" width="9.140625" style="26"/>
  </cols>
  <sheetData>
    <row r="1" spans="1:6" ht="25.5" customHeight="1" x14ac:dyDescent="0.25">
      <c r="A1" s="86" t="s">
        <v>25</v>
      </c>
      <c r="B1" s="86"/>
    </row>
    <row r="2" spans="1:6" ht="65.25" customHeight="1" x14ac:dyDescent="0.25">
      <c r="A2" s="29"/>
      <c r="B2" s="62" t="s">
        <v>33</v>
      </c>
      <c r="C2" s="92"/>
      <c r="D2" s="92"/>
      <c r="E2" s="92"/>
      <c r="F2" s="92"/>
    </row>
    <row r="3" spans="1:6" ht="15.75" x14ac:dyDescent="0.25">
      <c r="A3" s="87" t="s">
        <v>26</v>
      </c>
      <c r="B3" s="87"/>
    </row>
    <row r="4" spans="1:6" ht="15.75" x14ac:dyDescent="0.25">
      <c r="A4" s="30"/>
      <c r="B4" s="30"/>
    </row>
    <row r="5" spans="1:6" ht="86.25" customHeight="1" x14ac:dyDescent="0.25">
      <c r="A5" s="31" t="s">
        <v>27</v>
      </c>
      <c r="B5" s="31" t="s">
        <v>28</v>
      </c>
    </row>
    <row r="6" spans="1:6" ht="242.25" customHeight="1" x14ac:dyDescent="0.25">
      <c r="A6" s="31" t="s">
        <v>29</v>
      </c>
      <c r="B6" s="31" t="s">
        <v>32</v>
      </c>
    </row>
    <row r="7" spans="1:6" ht="91.5" customHeight="1" x14ac:dyDescent="0.25">
      <c r="A7" s="31" t="s">
        <v>30</v>
      </c>
      <c r="B7" s="32">
        <v>9190.67</v>
      </c>
    </row>
    <row r="8" spans="1:6" ht="29.25" customHeight="1" x14ac:dyDescent="0.25">
      <c r="A8" s="88"/>
      <c r="B8" s="89"/>
    </row>
    <row r="9" spans="1:6" ht="15.75" x14ac:dyDescent="0.25">
      <c r="A9" s="33"/>
      <c r="B9" s="33"/>
    </row>
    <row r="10" spans="1:6" ht="15.75" x14ac:dyDescent="0.25">
      <c r="A10" s="90" t="s">
        <v>31</v>
      </c>
      <c r="B10" s="90"/>
    </row>
    <row r="11" spans="1:6" ht="15.75" x14ac:dyDescent="0.25">
      <c r="A11" s="33"/>
      <c r="B11" s="33"/>
    </row>
    <row r="12" spans="1:6" ht="15.75" x14ac:dyDescent="0.25">
      <c r="A12" s="38"/>
      <c r="B12" s="39"/>
    </row>
    <row r="13" spans="1:6" ht="15.75" x14ac:dyDescent="0.25">
      <c r="A13" s="33"/>
      <c r="B13" s="33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НМЦК-п.3.7.1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Щелочкова О.С.</cp:lastModifiedBy>
  <cp:revision>4</cp:revision>
  <dcterms:created xsi:type="dcterms:W3CDTF">2011-08-15T06:57:36Z</dcterms:created>
  <dcterms:modified xsi:type="dcterms:W3CDTF">2026-06-10T12:00:47Z</dcterms:modified>
</cp:coreProperties>
</file>