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Неопалим\"/>
    </mc:Choice>
  </mc:AlternateContent>
  <xr:revisionPtr revIDLastSave="0" documentId="13_ncr:1_{E61D3DF4-A5CC-4DFA-8430-1903F060CA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M11" i="2" s="1"/>
  <c r="K11" i="2"/>
  <c r="L11" i="2" s="1"/>
  <c r="N11" i="2"/>
  <c r="I11" i="2" l="1"/>
  <c r="J11" i="2" s="1"/>
  <c r="N8" i="2"/>
  <c r="N9" i="2"/>
  <c r="N10" i="2"/>
  <c r="N12" i="2"/>
  <c r="N7" i="2"/>
  <c r="K8" i="2"/>
  <c r="L8" i="2" s="1"/>
  <c r="K9" i="2"/>
  <c r="L9" i="2" s="1"/>
  <c r="K10" i="2"/>
  <c r="L10" i="2" s="1"/>
  <c r="K12" i="2"/>
  <c r="L12" i="2" s="1"/>
  <c r="H8" i="2"/>
  <c r="M8" i="2" s="1"/>
  <c r="H9" i="2"/>
  <c r="I9" i="2" s="1"/>
  <c r="J9" i="2" s="1"/>
  <c r="H10" i="2"/>
  <c r="I10" i="2" s="1"/>
  <c r="J10" i="2" s="1"/>
  <c r="H12" i="2"/>
  <c r="M12" i="2" s="1"/>
  <c r="M10" i="2" l="1"/>
  <c r="M9" i="2"/>
  <c r="I12" i="2"/>
  <c r="J12" i="2" s="1"/>
  <c r="N13" i="2"/>
  <c r="I8" i="2"/>
  <c r="J8" i="2" s="1"/>
  <c r="K7" i="2"/>
  <c r="L7" i="2" s="1"/>
  <c r="H7" i="2"/>
  <c r="M7" i="2" s="1"/>
  <c r="M13" i="2" l="1"/>
  <c r="I7" i="2"/>
  <c r="J7" i="2" s="1"/>
  <c r="I15" i="2"/>
  <c r="C4" i="1" l="1"/>
</calcChain>
</file>

<file path=xl/sharedStrings.xml><?xml version="1.0" encoding="utf-8"?>
<sst xmlns="http://schemas.openxmlformats.org/spreadsheetml/2006/main" count="52" uniqueCount="46">
  <si>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</si>
  <si>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</si>
  <si>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</si>
  <si>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</si>
  <si>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</si>
  <si>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</si>
  <si>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</si>
  <si>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</si>
  <si>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</si>
  <si>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</si>
  <si>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</si>
  <si>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</si>
  <si>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</si>
  <si>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</si>
  <si>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</si>
  <si>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</si>
  <si>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</si>
  <si>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</si>
  <si>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</si>
  <si>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</si>
  <si>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</si>
  <si>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</si>
  <si>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</si>
  <si>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</si>
  <si>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</si>
  <si>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</si>
  <si>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</si>
  <si>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</si>
  <si>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</si>
  <si>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шт.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</si>
  <si>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</si>
  <si>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</si>
  <si>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</si>
  <si>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</si>
  <si>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</si>
  <si>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</si>
  <si>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</si>
  <si>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Ручная уборка прилегающих территорий</t>
  </si>
  <si>
    <t xml:space="preserve">Уборка мусора с территории </t>
  </si>
  <si>
    <t xml:space="preserve">Уборка мусора из урн </t>
  </si>
  <si>
    <t>м²</t>
  </si>
  <si>
    <t>Начальник службы содержание помещений</t>
  </si>
  <si>
    <t>Н.М. Танюшкин</t>
  </si>
  <si>
    <t>Протирка и очистка скамеек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</si>
  <si>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а также содержание прилегающей территории, в том числе: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</si>
  <si>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а также содержание прилегающей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</si>
</sst>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4" t="s">
        <v>18</v>
      </c>
      <c r="D1" s="54"/>
    </row>
    <row r="2" spans="1:4" ht="72" customHeight="1" x14ac:dyDescent="0.2">
      <c r="A2" s="55" t="s">
        <v>10</v>
      </c>
      <c r="B2" s="55"/>
      <c r="C2" s="55"/>
      <c r="D2" s="55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topLeftCell="A4" zoomScale="85" zoomScaleNormal="85" zoomScaleSheetLayoutView="100" workbookViewId="0">
      <selection activeCell="B8" sqref="B8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6384" width="9.140625" style="2"/>
  </cols>
  <sheetData>
    <row r="1" spans="1:14" s="14" customFormat="1" ht="15" customHeight="1" x14ac:dyDescent="0.3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6"/>
    </row>
    <row r="2" spans="1:14" s="14" customFormat="1" ht="78.75" customHeight="1" x14ac:dyDescent="0.3">
      <c r="A2" s="45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38"/>
    </row>
    <row r="3" spans="1:14" ht="6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17"/>
    </row>
    <row r="4" spans="1:14" ht="67.5" customHeight="1" x14ac:dyDescent="0.2">
      <c r="A4" s="43" t="s">
        <v>0</v>
      </c>
      <c r="B4" s="43" t="s">
        <v>24</v>
      </c>
      <c r="C4" s="43" t="s">
        <v>1</v>
      </c>
      <c r="D4" s="43" t="s">
        <v>2</v>
      </c>
      <c r="E4" s="43" t="s">
        <v>3</v>
      </c>
      <c r="F4" s="43"/>
      <c r="G4" s="43"/>
      <c r="H4" s="44" t="s">
        <v>7</v>
      </c>
      <c r="I4" s="44"/>
      <c r="J4" s="44"/>
      <c r="K4" s="48" t="s">
        <v>25</v>
      </c>
      <c r="L4" s="49"/>
      <c r="M4" s="49"/>
      <c r="N4" s="50"/>
    </row>
    <row r="5" spans="1:14" ht="159" customHeight="1" x14ac:dyDescent="0.2">
      <c r="A5" s="43"/>
      <c r="B5" s="43"/>
      <c r="C5" s="43"/>
      <c r="D5" s="43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33</v>
      </c>
      <c r="K5" s="19" t="s">
        <v>34</v>
      </c>
      <c r="L5" s="20" t="s">
        <v>6</v>
      </c>
      <c r="M5" s="36" t="s">
        <v>23</v>
      </c>
      <c r="N5" s="21" t="s">
        <v>30</v>
      </c>
    </row>
    <row r="6" spans="1:14" ht="33" customHeight="1" x14ac:dyDescent="0.2">
      <c r="A6" s="48" t="s">
        <v>44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</row>
    <row r="7" spans="1:14" ht="108.75" customHeight="1" x14ac:dyDescent="0.2">
      <c r="A7" s="22">
        <v>1</v>
      </c>
      <c r="B7" s="23" t="s">
        <v>35</v>
      </c>
      <c r="C7" s="24" t="s">
        <v>40</v>
      </c>
      <c r="D7" s="22">
        <v>115462.6</v>
      </c>
      <c r="E7" s="25">
        <v>2.7</v>
      </c>
      <c r="F7" s="25">
        <v>2.2999999999999998</v>
      </c>
      <c r="G7" s="26">
        <v>2.6</v>
      </c>
      <c r="H7" s="25">
        <f>ROUND((E7+F7+G7)/3,2)</f>
        <v>2.5299999999999998</v>
      </c>
      <c r="I7" s="27">
        <f t="shared" ref="I7:I12" si="0">SQRT(((SUM((POWER(G7-H7,2)),(POWER(F7-H7,2)),(POWER(E7-H7,2)))/(COLUMNS(E7:G7)-1))))</f>
        <v>0.20820662813657034</v>
      </c>
      <c r="J7" s="28">
        <f t="shared" ref="J7:J12" si="1">I7/H7*100</f>
        <v>8.2295109935403303</v>
      </c>
      <c r="K7" s="29">
        <f t="shared" ref="K7:K12" si="2">((D7/3)*(SUM(E7:G7)))</f>
        <v>292505.2533333333</v>
      </c>
      <c r="L7" s="29">
        <f>K7/D7</f>
        <v>2.5333333333333328</v>
      </c>
      <c r="M7" s="30">
        <f>H7*D7</f>
        <v>292120.37799999997</v>
      </c>
      <c r="N7" s="31">
        <f>ROUND(F7*D7,2)</f>
        <v>265563.98</v>
      </c>
    </row>
    <row r="8" spans="1:14" ht="56.25" customHeight="1" x14ac:dyDescent="0.2">
      <c r="A8" s="22">
        <v>2</v>
      </c>
      <c r="B8" s="23" t="s">
        <v>36</v>
      </c>
      <c r="C8" s="24" t="s">
        <v>40</v>
      </c>
      <c r="D8" s="22">
        <v>1966.4</v>
      </c>
      <c r="E8" s="25">
        <v>2.8</v>
      </c>
      <c r="F8" s="25">
        <v>2.4</v>
      </c>
      <c r="G8" s="26">
        <v>2.7</v>
      </c>
      <c r="H8" s="25">
        <f t="shared" ref="H8:H12" si="3">ROUND((E8+F8+G8)/3,2)</f>
        <v>2.63</v>
      </c>
      <c r="I8" s="27">
        <f t="shared" si="0"/>
        <v>0.20820662813657015</v>
      </c>
      <c r="J8" s="28">
        <f t="shared" si="1"/>
        <v>7.9166018302878394</v>
      </c>
      <c r="K8" s="29">
        <f t="shared" si="2"/>
        <v>5178.1866666666665</v>
      </c>
      <c r="L8" s="29">
        <f t="shared" ref="L8:L12" si="4">K8/D8</f>
        <v>2.6333333333333333</v>
      </c>
      <c r="M8" s="30">
        <f t="shared" ref="M8:M12" si="5">H8*D8</f>
        <v>5171.6319999999996</v>
      </c>
      <c r="N8" s="31">
        <f t="shared" ref="N8:N12" si="6">ROUND(F8*D8,2)</f>
        <v>4719.3599999999997</v>
      </c>
    </row>
    <row r="9" spans="1:14" ht="45" customHeight="1" x14ac:dyDescent="0.2">
      <c r="A9" s="22">
        <v>3</v>
      </c>
      <c r="B9" s="23" t="s">
        <v>37</v>
      </c>
      <c r="C9" s="24" t="s">
        <v>40</v>
      </c>
      <c r="D9" s="22">
        <v>33484</v>
      </c>
      <c r="E9" s="25">
        <v>2.7</v>
      </c>
      <c r="F9" s="25">
        <v>2.8</v>
      </c>
      <c r="G9" s="26">
        <v>2.6</v>
      </c>
      <c r="H9" s="25">
        <f t="shared" si="3"/>
        <v>2.7</v>
      </c>
      <c r="I9" s="27">
        <f t="shared" si="0"/>
        <v>9.9999999999999867E-2</v>
      </c>
      <c r="J9" s="28">
        <f t="shared" si="1"/>
        <v>3.7037037037036988</v>
      </c>
      <c r="K9" s="29">
        <f t="shared" si="2"/>
        <v>90406.8</v>
      </c>
      <c r="L9" s="29">
        <f t="shared" si="4"/>
        <v>2.7</v>
      </c>
      <c r="M9" s="30">
        <f t="shared" si="5"/>
        <v>90406.8</v>
      </c>
      <c r="N9" s="31">
        <f t="shared" si="6"/>
        <v>93755.199999999997</v>
      </c>
    </row>
    <row r="10" spans="1:14" ht="63.75" customHeight="1" x14ac:dyDescent="0.2">
      <c r="A10" s="22">
        <v>4</v>
      </c>
      <c r="B10" s="23" t="s">
        <v>38</v>
      </c>
      <c r="C10" s="24" t="s">
        <v>40</v>
      </c>
      <c r="D10" s="22">
        <v>34826</v>
      </c>
      <c r="E10" s="25">
        <v>2.7</v>
      </c>
      <c r="F10" s="25">
        <v>2.8</v>
      </c>
      <c r="G10" s="26">
        <v>2.7</v>
      </c>
      <c r="H10" s="25">
        <f t="shared" si="3"/>
        <v>2.73</v>
      </c>
      <c r="I10" s="27">
        <f t="shared" si="0"/>
        <v>5.7879184513950931E-2</v>
      </c>
      <c r="J10" s="28">
        <f t="shared" si="1"/>
        <v>2.1201166488626715</v>
      </c>
      <c r="K10" s="29">
        <f t="shared" si="2"/>
        <v>95191.066666666651</v>
      </c>
      <c r="L10" s="29">
        <f t="shared" si="4"/>
        <v>2.7333333333333329</v>
      </c>
      <c r="M10" s="30">
        <f t="shared" si="5"/>
        <v>95074.98</v>
      </c>
      <c r="N10" s="31">
        <f t="shared" si="6"/>
        <v>97512.8</v>
      </c>
    </row>
    <row r="11" spans="1:14" ht="63.75" customHeight="1" x14ac:dyDescent="0.2">
      <c r="A11" s="22">
        <v>5</v>
      </c>
      <c r="B11" s="23" t="s">
        <v>43</v>
      </c>
      <c r="C11" s="24" t="s">
        <v>29</v>
      </c>
      <c r="D11" s="22">
        <v>66</v>
      </c>
      <c r="E11" s="25">
        <v>110</v>
      </c>
      <c r="F11" s="25">
        <v>150</v>
      </c>
      <c r="G11" s="26">
        <v>180</v>
      </c>
      <c r="H11" s="25">
        <f t="shared" si="3"/>
        <v>146.66999999999999</v>
      </c>
      <c r="I11" s="27">
        <f t="shared" si="0"/>
        <v>35.118846080131959</v>
      </c>
      <c r="J11" s="28">
        <f t="shared" si="1"/>
        <v>23.944123597280946</v>
      </c>
      <c r="K11" s="29">
        <f t="shared" si="2"/>
        <v>9680</v>
      </c>
      <c r="L11" s="29">
        <f t="shared" si="4"/>
        <v>146.66666666666666</v>
      </c>
      <c r="M11" s="30">
        <f t="shared" si="5"/>
        <v>9680.2199999999993</v>
      </c>
      <c r="N11" s="31">
        <f t="shared" si="6"/>
        <v>9900</v>
      </c>
    </row>
    <row r="12" spans="1:14" ht="18.75" x14ac:dyDescent="0.2">
      <c r="A12" s="22">
        <v>6</v>
      </c>
      <c r="B12" s="23" t="s">
        <v>39</v>
      </c>
      <c r="C12" s="24" t="s">
        <v>29</v>
      </c>
      <c r="D12" s="22">
        <v>132</v>
      </c>
      <c r="E12" s="25">
        <v>110</v>
      </c>
      <c r="F12" s="25">
        <v>150</v>
      </c>
      <c r="G12" s="26">
        <v>180</v>
      </c>
      <c r="H12" s="25">
        <f t="shared" si="3"/>
        <v>146.66999999999999</v>
      </c>
      <c r="I12" s="27">
        <f t="shared" si="0"/>
        <v>35.118846080131959</v>
      </c>
      <c r="J12" s="28">
        <f t="shared" si="1"/>
        <v>23.944123597280946</v>
      </c>
      <c r="K12" s="29">
        <f t="shared" si="2"/>
        <v>19360</v>
      </c>
      <c r="L12" s="29">
        <f t="shared" si="4"/>
        <v>146.66666666666666</v>
      </c>
      <c r="M12" s="30">
        <f t="shared" si="5"/>
        <v>19360.439999999999</v>
      </c>
      <c r="N12" s="31">
        <f t="shared" si="6"/>
        <v>19800</v>
      </c>
    </row>
    <row r="13" spans="1:14" ht="15" customHeight="1" x14ac:dyDescent="0.3">
      <c r="A13" s="40" t="s">
        <v>21</v>
      </c>
      <c r="B13" s="40"/>
      <c r="C13" s="40"/>
      <c r="D13" s="40"/>
      <c r="E13" s="40"/>
      <c r="F13" s="40"/>
      <c r="G13" s="40"/>
      <c r="H13" s="41"/>
      <c r="I13" s="41"/>
      <c r="J13" s="41"/>
      <c r="K13" s="40"/>
      <c r="L13" s="40"/>
      <c r="M13" s="28">
        <f>SUM(M7:M12)</f>
        <v>511814.4499999999</v>
      </c>
      <c r="N13" s="37">
        <f>SUM(N7:N12)</f>
        <v>491251.33999999997</v>
      </c>
    </row>
    <row r="14" spans="1:14" ht="18.75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8.75" x14ac:dyDescent="0.3">
      <c r="A15" s="17"/>
      <c r="B15" s="47" t="s">
        <v>31</v>
      </c>
      <c r="C15" s="47"/>
      <c r="D15" s="47"/>
      <c r="E15" s="47"/>
      <c r="F15" s="47"/>
      <c r="G15" s="47"/>
      <c r="H15" s="47"/>
      <c r="I15" s="32">
        <f>N13</f>
        <v>491251.33999999997</v>
      </c>
      <c r="J15" s="16" t="s">
        <v>32</v>
      </c>
      <c r="K15" s="16"/>
      <c r="L15" s="17"/>
      <c r="M15" s="17"/>
      <c r="N15" s="17"/>
    </row>
    <row r="16" spans="1:14" s="14" customFormat="1" ht="44.25" customHeight="1" x14ac:dyDescent="0.3">
      <c r="A16" s="51"/>
      <c r="B16" s="51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14" customFormat="1" ht="20.100000000000001" customHeight="1" x14ac:dyDescent="0.3">
      <c r="A17" s="33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s="15" customFormat="1" ht="20.100000000000001" customHeight="1" x14ac:dyDescent="0.3">
      <c r="A18" s="52" t="s">
        <v>41</v>
      </c>
      <c r="B18" s="52"/>
      <c r="C18" s="52"/>
      <c r="D18" s="52"/>
      <c r="E18" s="52"/>
      <c r="F18" s="52"/>
      <c r="G18" s="34"/>
      <c r="H18" s="53" t="s">
        <v>42</v>
      </c>
      <c r="I18" s="53"/>
      <c r="J18" s="53"/>
      <c r="K18" s="35"/>
      <c r="L18" s="35"/>
      <c r="M18" s="35"/>
      <c r="N18" s="35"/>
    </row>
    <row r="19" spans="1:14" ht="18.75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8.75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16">
    <mergeCell ref="B15:H15"/>
    <mergeCell ref="K4:N4"/>
    <mergeCell ref="A16:B16"/>
    <mergeCell ref="A18:F18"/>
    <mergeCell ref="H18:J18"/>
    <mergeCell ref="A6:N6"/>
    <mergeCell ref="A1:M1"/>
    <mergeCell ref="A13:L13"/>
    <mergeCell ref="A3:M3"/>
    <mergeCell ref="A4:A5"/>
    <mergeCell ref="B4:B5"/>
    <mergeCell ref="C4:C5"/>
    <mergeCell ref="D4:D5"/>
    <mergeCell ref="E4:G4"/>
    <mergeCell ref="H4:J4"/>
    <mergeCell ref="A2:M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2026-08-27T07:49:06Z</cp:lastPrinted>
  <dcterms:created xsi:type="dcterms:W3CDTF">2014-01-15T18:15:09Z</dcterms:created>
  <dcterms:modified xsi:type="dcterms:W3CDTF">2026-08-27T14:23:35Z</dcterms:modified>
</cp:coreProperties>
</file>