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harevSP\Desktop\26\Работа\доп ремонты\"/>
    </mc:Choice>
  </mc:AlternateContent>
  <bookViews>
    <workbookView xWindow="0" yWindow="60" windowWidth="23040" windowHeight="9015"/>
  </bookViews>
  <sheets>
    <sheet name="Расчет цены (2)" sheetId="3" r:id="rId1"/>
  </sheets>
  <definedNames>
    <definedName name="OLE_LINK1" localSheetId="0">'Расчет цены (2)'!$B$5</definedName>
    <definedName name="_xlnm.Print_Area" localSheetId="0">'Расчет цены (2)'!$A$1:$Q$7</definedName>
  </definedNames>
  <calcPr calcId="152511" refMode="R1C1"/>
</workbook>
</file>

<file path=xl/calcChain.xml><?xml version="1.0" encoding="utf-8"?>
<calcChain xmlns="http://schemas.openxmlformats.org/spreadsheetml/2006/main">
  <c r="O5" i="3" l="1"/>
  <c r="P5" i="3" s="1"/>
  <c r="Q5" i="3" s="1"/>
  <c r="L5" i="3"/>
  <c r="M5" i="3" s="1"/>
  <c r="N5" i="3" s="1"/>
  <c r="Q6" i="3" l="1"/>
</calcChain>
</file>

<file path=xl/sharedStrings.xml><?xml version="1.0" encoding="utf-8"?>
<sst xmlns="http://schemas.openxmlformats.org/spreadsheetml/2006/main" count="23" uniqueCount="21">
  <si>
    <t>№</t>
  </si>
  <si>
    <t>Ед. изм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</si>
  <si>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</si>
  <si>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</si>
  <si>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</si>
  <si>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</si>
  <si>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</si>
  <si>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</si>
  <si>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ИТОГО:</t>
  </si>
  <si>
    <t>Ценовая информация стоимости объекта закупки, (руб) за ед.изм.</t>
  </si>
  <si>
    <t>Оценка однородности совокупности значений выявленных цен, используемых в расчете начальной цены единиц товаров (работ, услуг)</t>
  </si>
  <si>
    <t>Начальная цена единиц товаров (работ, услуг) определяемая методом сопоставимых рыночных цен (анализа рынка)</t>
  </si>
  <si>
    <t xml:space="preserve">Расчет начальной цены единиц товаров (работ,услуг) 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</t>
  </si>
  <si>
    <t>Начальная цена единиц товаров (работ, услуг)  с учетом округления цены за единицу (руб.)</t>
  </si>
  <si>
    <t xml:space="preserve">НЦЕТРУрын 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</si>
  <si>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</si>
  <si>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</si>
  <si>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t xml:space="preserve">Обоснование начальной суммы цен единиц товаров (работ, услуг )
</t>
  </si>
  <si>
    <t>Перечень Услуг</t>
  </si>
  <si>
    <t>усл. ед.</t>
  </si>
  <si>
    <t>шиномонтаж автомобиля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</si>
</sst>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;[Red]0"/>
    <numFmt numFmtId="166" formatCode="#,##0.00;[Red]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12" fillId="0" borderId="7" xfId="0" applyFont="1" applyFill="1" applyBorder="1" applyAlignment="1"/>
    <xf numFmtId="165" fontId="6" fillId="0" borderId="7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</xdr:row>
      <xdr:rowOff>790575</xdr:rowOff>
    </xdr:from>
    <xdr:to>
      <xdr:col>13</xdr:col>
      <xdr:colOff>800100</xdr:colOff>
      <xdr:row>2</xdr:row>
      <xdr:rowOff>1143000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52006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1025978</xdr:colOff>
      <xdr:row>2</xdr:row>
      <xdr:rowOff>502103</xdr:rowOff>
    </xdr:from>
    <xdr:to>
      <xdr:col>12</xdr:col>
      <xdr:colOff>791935</xdr:colOff>
      <xdr:row>2</xdr:row>
      <xdr:rowOff>940253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84053" y="1406978"/>
          <a:ext cx="80418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130629</xdr:colOff>
      <xdr:row>2</xdr:row>
      <xdr:rowOff>1278671</xdr:rowOff>
    </xdr:from>
    <xdr:to>
      <xdr:col>14</xdr:col>
      <xdr:colOff>283029</xdr:colOff>
      <xdr:row>2</xdr:row>
      <xdr:rowOff>1507271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44541" y="198464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624567</xdr:colOff>
      <xdr:row>2</xdr:row>
      <xdr:rowOff>2020661</xdr:rowOff>
    </xdr:from>
    <xdr:to>
      <xdr:col>15</xdr:col>
      <xdr:colOff>418</xdr:colOff>
      <xdr:row>3</xdr:row>
      <xdr:rowOff>312805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16042" y="6506936"/>
          <a:ext cx="718876" cy="307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="85" zoomScaleNormal="85" zoomScaleSheetLayoutView="70" workbookViewId="0">
      <selection activeCell="O17" sqref="O17"/>
    </sheetView>
  </sheetViews>
  <sheetFormatPr defaultColWidth="9.140625" defaultRowHeight="12.75" x14ac:dyDescent="0.2"/>
  <cols>
    <col min="1" max="1" width="6" style="7" customWidth="1"/>
    <col min="2" max="2" width="45.7109375" style="7" customWidth="1"/>
    <col min="3" max="3" width="9.42578125" style="7" customWidth="1"/>
    <col min="4" max="4" width="7.85546875" style="7" customWidth="1"/>
    <col min="5" max="5" width="13.7109375" style="7" customWidth="1"/>
    <col min="6" max="6" width="16" style="7" customWidth="1"/>
    <col min="7" max="7" width="12.85546875" style="7" customWidth="1"/>
    <col min="8" max="10" width="11.7109375" style="7" hidden="1" customWidth="1"/>
    <col min="11" max="11" width="11.42578125" style="7" hidden="1" customWidth="1"/>
    <col min="12" max="12" width="13" style="7" customWidth="1"/>
    <col min="13" max="13" width="12.28515625" style="7" customWidth="1"/>
    <col min="14" max="14" width="12.140625" style="7" customWidth="1"/>
    <col min="15" max="15" width="20.140625" style="7" customWidth="1"/>
    <col min="16" max="16" width="11.5703125" style="7" customWidth="1"/>
    <col min="17" max="17" width="16.7109375" style="7" customWidth="1"/>
    <col min="18" max="18" width="12.5703125" style="7" bestFit="1" customWidth="1"/>
    <col min="19" max="16384" width="9.140625" style="7"/>
  </cols>
  <sheetData>
    <row r="1" spans="1:18" ht="22.5" customHeight="1" x14ac:dyDescent="0.2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s="8" customFormat="1" ht="33" customHeight="1" x14ac:dyDescent="0.25">
      <c r="A2" s="39" t="s">
        <v>0</v>
      </c>
      <c r="B2" s="39" t="s">
        <v>18</v>
      </c>
      <c r="C2" s="39" t="s">
        <v>1</v>
      </c>
      <c r="D2" s="39" t="s">
        <v>2</v>
      </c>
      <c r="E2" s="38" t="s">
        <v>9</v>
      </c>
      <c r="F2" s="38"/>
      <c r="G2" s="38"/>
      <c r="H2" s="38" t="s">
        <v>5</v>
      </c>
      <c r="I2" s="38"/>
      <c r="J2" s="38"/>
      <c r="K2" s="38" t="s">
        <v>7</v>
      </c>
      <c r="L2" s="36" t="s">
        <v>10</v>
      </c>
      <c r="M2" s="36"/>
      <c r="N2" s="36"/>
      <c r="O2" s="37" t="s">
        <v>11</v>
      </c>
      <c r="P2" s="38"/>
      <c r="Q2" s="38"/>
    </row>
    <row r="3" spans="1:18" s="8" customFormat="1" ht="128.25" customHeight="1" x14ac:dyDescent="0.25">
      <c r="A3" s="40"/>
      <c r="B3" s="40"/>
      <c r="C3" s="40"/>
      <c r="D3" s="40"/>
      <c r="E3" s="37">
        <v>1</v>
      </c>
      <c r="F3" s="37">
        <v>2</v>
      </c>
      <c r="G3" s="37">
        <v>3</v>
      </c>
      <c r="H3" s="5" t="s">
        <v>6</v>
      </c>
      <c r="I3" s="5" t="s">
        <v>6</v>
      </c>
      <c r="J3" s="5" t="s">
        <v>6</v>
      </c>
      <c r="K3" s="38"/>
      <c r="L3" s="37" t="s">
        <v>15</v>
      </c>
      <c r="M3" s="37" t="s">
        <v>3</v>
      </c>
      <c r="N3" s="45" t="s">
        <v>16</v>
      </c>
      <c r="O3" s="6" t="s">
        <v>12</v>
      </c>
      <c r="P3" s="37" t="s">
        <v>4</v>
      </c>
      <c r="Q3" s="44" t="s">
        <v>13</v>
      </c>
    </row>
    <row r="4" spans="1:18" s="8" customFormat="1" ht="27.75" customHeight="1" x14ac:dyDescent="0.25">
      <c r="A4" s="41"/>
      <c r="B4" s="42"/>
      <c r="C4" s="42"/>
      <c r="D4" s="42"/>
      <c r="E4" s="43"/>
      <c r="F4" s="43"/>
      <c r="G4" s="43"/>
      <c r="H4" s="1"/>
      <c r="I4" s="1"/>
      <c r="J4" s="1"/>
      <c r="K4" s="1"/>
      <c r="L4" s="43"/>
      <c r="M4" s="43"/>
      <c r="N4" s="46"/>
      <c r="O4" s="2" t="s">
        <v>14</v>
      </c>
      <c r="P4" s="43"/>
      <c r="Q4" s="43"/>
    </row>
    <row r="5" spans="1:18" s="11" customFormat="1" ht="33.75" customHeight="1" x14ac:dyDescent="0.25">
      <c r="A5" s="9">
        <v>1</v>
      </c>
      <c r="B5" s="25" t="s">
        <v>20</v>
      </c>
      <c r="C5" s="26" t="s">
        <v>19</v>
      </c>
      <c r="D5" s="10">
        <v>1</v>
      </c>
      <c r="E5" s="27">
        <v>3200</v>
      </c>
      <c r="F5" s="28">
        <v>3400</v>
      </c>
      <c r="G5" s="28">
        <v>3300</v>
      </c>
      <c r="H5" s="29"/>
      <c r="I5" s="29"/>
      <c r="J5" s="29"/>
      <c r="K5" s="30"/>
      <c r="L5" s="31">
        <f>(E5+F5+G5)/3</f>
        <v>3300</v>
      </c>
      <c r="M5" s="32">
        <f>SQRT(((SUM((POWER(E5-L5,2)),(POWER(F5-L5,2)),(POWER(G5-L5,2)))/(COLUMNS(E5:G5)-1))))</f>
        <v>100</v>
      </c>
      <c r="N5" s="33">
        <f>M5/L5*100</f>
        <v>3.0303030303030303</v>
      </c>
      <c r="O5" s="34">
        <f>D5*(1/3)*(E5+F5+G5)</f>
        <v>3300</v>
      </c>
      <c r="P5" s="34">
        <f>O5/D5</f>
        <v>3300</v>
      </c>
      <c r="Q5" s="34">
        <f>D5*P5</f>
        <v>3300</v>
      </c>
    </row>
    <row r="6" spans="1:18" s="21" customFormat="1" ht="15" customHeight="1" x14ac:dyDescent="0.25">
      <c r="A6" s="12"/>
      <c r="B6" s="13" t="s">
        <v>8</v>
      </c>
      <c r="C6" s="22"/>
      <c r="D6" s="23"/>
      <c r="E6" s="24"/>
      <c r="F6" s="24"/>
      <c r="G6" s="24"/>
      <c r="H6" s="22"/>
      <c r="I6" s="22"/>
      <c r="J6" s="22"/>
      <c r="K6" s="22"/>
      <c r="L6" s="4"/>
      <c r="M6" s="4"/>
      <c r="N6" s="4"/>
      <c r="O6" s="4"/>
      <c r="P6" s="4"/>
      <c r="Q6" s="3">
        <f>SUM(Q5:Q5)</f>
        <v>3300</v>
      </c>
      <c r="R6" s="20"/>
    </row>
    <row r="7" spans="1:18" s="21" customFormat="1" ht="15" customHeight="1" x14ac:dyDescent="0.25">
      <c r="A7" s="14"/>
      <c r="B7" s="15"/>
      <c r="C7" s="16"/>
      <c r="D7" s="17"/>
      <c r="E7" s="18"/>
      <c r="F7" s="18"/>
      <c r="G7" s="18"/>
      <c r="H7" s="18"/>
      <c r="I7" s="18"/>
      <c r="J7" s="18"/>
      <c r="K7" s="18"/>
      <c r="L7" s="18"/>
      <c r="M7" s="19"/>
      <c r="N7" s="19"/>
      <c r="O7" s="17"/>
      <c r="P7" s="17"/>
      <c r="Q7" s="17"/>
      <c r="R7" s="20"/>
    </row>
  </sheetData>
  <mergeCells count="18">
    <mergeCell ref="M3:M4"/>
    <mergeCell ref="N3:N4"/>
    <mergeCell ref="A1:Q1"/>
    <mergeCell ref="L2:N2"/>
    <mergeCell ref="O2:Q2"/>
    <mergeCell ref="E2:G2"/>
    <mergeCell ref="H2:J2"/>
    <mergeCell ref="K2:K3"/>
    <mergeCell ref="A2:A4"/>
    <mergeCell ref="B2:B4"/>
    <mergeCell ref="C2:C4"/>
    <mergeCell ref="D2:D4"/>
    <mergeCell ref="E3:E4"/>
    <mergeCell ref="P3:P4"/>
    <mergeCell ref="Q3:Q4"/>
    <mergeCell ref="F3:F4"/>
    <mergeCell ref="G3:G4"/>
    <mergeCell ref="L3:L4"/>
  </mergeCells>
  <pageMargins left="0.78740157480314965" right="0.39370078740157483" top="0.39370078740157483" bottom="0.39370078740157483" header="0.31496062992125984" footer="0.31496062992125984"/>
  <pageSetup paperSize="9" scale="66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 (2)</vt:lpstr>
      <vt:lpstr>'Расчет цены (2)'!OLE_LINK1</vt:lpstr>
      <vt:lpstr>'Расчет цены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Чухарев Сергей Павлович</cp:lastModifiedBy>
  <cp:lastPrinted>2024-03-04T10:47:24Z</cp:lastPrinted>
  <dcterms:created xsi:type="dcterms:W3CDTF">2014-01-15T18:15:09Z</dcterms:created>
  <dcterms:modified xsi:type="dcterms:W3CDTF">2026-05-21T07:24:48Z</dcterms:modified>
</cp:coreProperties>
</file>