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15" windowHeight="9015"/>
  </bookViews>
  <sheets>
    <sheet name="Расчет факта" sheetId="3" r:id="rId1"/>
  </sheets>
  <calcPr calcId="125725"/>
</workbook>
</file>

<file path=xl/calcChain.xml><?xml version="1.0" encoding="utf-8"?>
<calcChain xmlns="http://schemas.openxmlformats.org/spreadsheetml/2006/main">
  <c r="Q5" i="3"/>
  <c r="N5"/>
  <c r="O5" s="1"/>
  <c r="K5"/>
  <c r="L5" s="1"/>
  <c r="M5" s="1"/>
  <c r="K7" l="1"/>
</calcChain>
</file>

<file path=xl/sharedStrings.xml><?xml version="1.0" encoding="utf-8"?>
<sst xmlns="http://schemas.openxmlformats.org/spreadsheetml/2006/main" count="26" uniqueCount="25">
  <si>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</si>
  <si>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</si>
  <si>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</si>
  <si>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</si>
  <si>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</si>
  <si>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</si>
  <si>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</si>
  <si>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</si>
  <si>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</si>
  <si>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</si>
  <si>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Н(М)ЦК, ЦКЕП</t>
  </si>
  <si>
    <t>Заказчик: ФКУ "Уралуправтодор"</t>
  </si>
  <si>
    <t>Офисная мебель</t>
  </si>
  <si>
    <t>ОКПД</t>
  </si>
  <si>
    <t xml:space="preserve">Начальная (максимальная) цена контракта, заключаемая  согласно расчету составила  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</si>
  <si>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</si>
  <si>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Ценовая информация № 1</t>
  </si>
  <si>
    <t>Ценовая информация № 2</t>
  </si>
  <si>
    <t>Ценовая информация № 3</t>
  </si>
  <si>
    <t>чел</t>
  </si>
  <si>
    <t>19.20.21.101</t>
  </si>
  <si>
    <t xml:space="preserve"> Обоснование начальной (максимальной) цены  контракта, цены контракта заключаемого с единственным поставщиком (подрядчиком, исполнителем) </t>
  </si>
  <si>
    <r>
      <t>Коэффициент вариации цен V (%)</t>
    </r>
    <r>
      <rPr>
        <i/>
        <sz val="10"/>
        <color indexed="8"/>
        <rFont val="Times New Roman"/>
        <family val="1"/>
        <charset val="204"/>
      </rPr>
      <t xml:space="preserve"> (</t>
    </r>
    <r>
      <rPr>
        <i/>
        <sz val="10"/>
        <color rgb="FFFF0000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</si>
  <si>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t>Расчет произвел: ведущий экономист  - Е.Н. Титова</t>
  </si>
  <si>
    <t>«Использование (применение) средств индивидуальной защиты (СИЗ)»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</si>
</sst>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000"/>
    <numFmt numFmtId="165" formatCode="0.00000"/>
    <numFmt numFmtId="166" formatCode="#,##0.00000"/>
    <numFmt numFmtId="167" formatCode="_-* #,##0.00\ [$₽-419]_-;\-* #,##0.00\ [$₽-419]_-;_-* &quot;-&quot;??\ [$₽-419]_-;_-@_-"/>
    <numFmt numFmtId="168" formatCode="_-* #,##0\ _₽_-;\-* #,##0\ _₽_-;_-* &quot;-&quot;??\ _₽_-;_-@_-"/>
  </numFmts>
  <fonts count="17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3" fillId="3" borderId="8" applyNumberFormat="0" applyAlignment="0" applyProtection="0"/>
    <xf numFmtId="43" fontId="15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9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9" fillId="0" borderId="0" xfId="0" applyNumberFormat="1" applyFont="1"/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>
      <alignment horizontal="center" vertical="top" wrapText="1"/>
    </xf>
    <xf numFmtId="168" fontId="2" fillId="0" borderId="6" xfId="2" applyNumberFormat="1" applyFont="1" applyFill="1" applyBorder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167" fontId="9" fillId="2" borderId="0" xfId="0" applyNumberFormat="1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10" fillId="2" borderId="5" xfId="0" applyFont="1" applyFill="1" applyBorder="1" applyAlignment="1">
      <alignment horizontal="left" vertical="center" wrapText="1"/>
    </xf>
    <xf numFmtId="168" fontId="2" fillId="0" borderId="5" xfId="2" applyNumberFormat="1" applyFont="1" applyFill="1" applyBorder="1" applyAlignment="1">
      <alignment vertical="center" wrapText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textRotation="90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167" fontId="14" fillId="3" borderId="1" xfId="1" applyNumberFormat="1" applyFont="1" applyBorder="1" applyAlignment="1">
      <alignment horizontal="center" vertical="center" readingOrder="1"/>
    </xf>
    <xf numFmtId="167" fontId="14" fillId="3" borderId="4" xfId="1" applyNumberFormat="1" applyFont="1" applyBorder="1" applyAlignment="1">
      <alignment horizontal="center" vertical="center" readingOrder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</xdr:row>
      <xdr:rowOff>952500</xdr:rowOff>
    </xdr:from>
    <xdr:to>
      <xdr:col>13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3</xdr:row>
      <xdr:rowOff>904875</xdr:rowOff>
    </xdr:from>
    <xdr:to>
      <xdr:col>12</xdr:col>
      <xdr:colOff>19050</xdr:colOff>
      <xdr:row>3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1775" y="2476500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3</xdr:row>
      <xdr:rowOff>1600200</xdr:rowOff>
    </xdr:from>
    <xdr:to>
      <xdr:col>13</xdr:col>
      <xdr:colOff>1504950</xdr:colOff>
      <xdr:row>3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3</xdr:row>
      <xdr:rowOff>1400175</xdr:rowOff>
    </xdr:from>
    <xdr:to>
      <xdr:col>13</xdr:col>
      <xdr:colOff>419100</xdr:colOff>
      <xdr:row>3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topLeftCell="A2" zoomScale="85" zoomScaleNormal="85" workbookViewId="0">
      <selection activeCell="L22" sqref="L22"/>
    </sheetView>
  </sheetViews>
  <sheetFormatPr defaultRowHeight="12.75"/>
  <cols>
    <col min="1" max="1" width="3.140625" style="1" customWidth="1"/>
    <col min="2" max="2" width="2.85546875" style="1" hidden="1" customWidth="1"/>
    <col min="3" max="3" width="27.28515625" style="1" customWidth="1"/>
    <col min="4" max="5" width="12.5703125" style="1" hidden="1" customWidth="1"/>
    <col min="6" max="6" width="11" style="1" customWidth="1"/>
    <col min="7" max="7" width="9.7109375" style="1" customWidth="1"/>
    <col min="8" max="8" width="10.85546875" style="1" customWidth="1"/>
    <col min="9" max="9" width="10.5703125" style="1" customWidth="1"/>
    <col min="10" max="10" width="11.7109375" style="1" customWidth="1"/>
    <col min="11" max="11" width="12.5703125" style="1" customWidth="1"/>
    <col min="12" max="12" width="16.5703125" style="1" customWidth="1"/>
    <col min="13" max="13" width="15.42578125" style="1" customWidth="1"/>
    <col min="14" max="14" width="24.140625" style="1" customWidth="1"/>
    <col min="15" max="15" width="12.85546875" style="1" customWidth="1"/>
    <col min="16" max="16" width="13" style="1" customWidth="1"/>
    <col min="17" max="17" width="16.140625" style="1" customWidth="1"/>
    <col min="18" max="16384" width="9.140625" style="1"/>
  </cols>
  <sheetData>
    <row r="1" spans="1:17" ht="33.75" customHeight="1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8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9" customHeight="1">
      <c r="A3" s="53" t="s">
        <v>0</v>
      </c>
      <c r="B3" s="53" t="s">
        <v>2</v>
      </c>
      <c r="C3" s="53" t="s">
        <v>2</v>
      </c>
      <c r="D3" s="20"/>
      <c r="E3" s="20"/>
      <c r="F3" s="54" t="s">
        <v>1</v>
      </c>
      <c r="G3" s="54" t="s">
        <v>3</v>
      </c>
      <c r="H3" s="44" t="s">
        <v>16</v>
      </c>
      <c r="I3" s="44" t="s">
        <v>17</v>
      </c>
      <c r="J3" s="44" t="s">
        <v>18</v>
      </c>
      <c r="K3" s="45" t="s">
        <v>10</v>
      </c>
      <c r="L3" s="45"/>
      <c r="M3" s="45"/>
      <c r="N3" s="46" t="s">
        <v>9</v>
      </c>
      <c r="O3" s="46"/>
      <c r="P3" s="46"/>
      <c r="Q3" s="46"/>
    </row>
    <row r="4" spans="1:17" ht="188.25" customHeight="1">
      <c r="A4" s="53"/>
      <c r="B4" s="54"/>
      <c r="C4" s="53"/>
      <c r="D4" s="21"/>
      <c r="E4" s="21" t="s">
        <v>13</v>
      </c>
      <c r="F4" s="55"/>
      <c r="G4" s="55"/>
      <c r="H4" s="44"/>
      <c r="I4" s="44"/>
      <c r="J4" s="44"/>
      <c r="K4" s="22" t="s">
        <v>5</v>
      </c>
      <c r="L4" s="22" t="s">
        <v>4</v>
      </c>
      <c r="M4" s="2" t="s">
        <v>22</v>
      </c>
      <c r="N4" s="24" t="s">
        <v>15</v>
      </c>
      <c r="O4" s="3" t="s">
        <v>6</v>
      </c>
      <c r="P4" s="3" t="s">
        <v>7</v>
      </c>
      <c r="Q4" s="3" t="s">
        <v>8</v>
      </c>
    </row>
    <row r="5" spans="1:17" ht="45.75" customHeight="1">
      <c r="A5" s="27">
        <v>1</v>
      </c>
      <c r="B5" s="14" t="s">
        <v>12</v>
      </c>
      <c r="C5" s="17" t="s">
        <v>24</v>
      </c>
      <c r="D5" s="16"/>
      <c r="E5" s="16" t="s">
        <v>20</v>
      </c>
      <c r="F5" s="18" t="s">
        <v>19</v>
      </c>
      <c r="G5" s="25">
        <v>10</v>
      </c>
      <c r="H5" s="15">
        <v>900</v>
      </c>
      <c r="I5" s="15">
        <v>800</v>
      </c>
      <c r="J5" s="15">
        <v>500</v>
      </c>
      <c r="K5" s="11">
        <f t="shared" ref="K5" si="0">ROUND((H5+J5+I5)/3,2)</f>
        <v>733.33</v>
      </c>
      <c r="L5" s="9">
        <f t="shared" ref="L5" si="1">SQRT(((SUM((POWER(H5-K5,2)),(POWER(I5-K5,2)),(POWER(J5-K5,2)))/(COLUMNS(H5:J5)-1))))</f>
        <v>208.16659998664531</v>
      </c>
      <c r="M5" s="10">
        <f t="shared" ref="M5" si="2">L5/K5*100</f>
        <v>28.386483573104236</v>
      </c>
      <c r="N5" s="11">
        <f>((G5/3)*(SUM(H5:J5)))</f>
        <v>7333.3333333333339</v>
      </c>
      <c r="O5" s="26">
        <f>N5/G5</f>
        <v>733.33333333333337</v>
      </c>
      <c r="P5" s="11">
        <v>733</v>
      </c>
      <c r="Q5" s="12">
        <f>P5*G5</f>
        <v>7330</v>
      </c>
    </row>
    <row r="6" spans="1:17" ht="40.5" customHeight="1">
      <c r="A6" s="28"/>
      <c r="B6" s="29"/>
      <c r="C6" s="38"/>
      <c r="D6" s="29"/>
      <c r="E6" s="29"/>
      <c r="F6" s="28"/>
      <c r="G6" s="39"/>
      <c r="H6" s="30"/>
      <c r="I6" s="30"/>
      <c r="J6" s="30"/>
      <c r="K6" s="31"/>
      <c r="L6" s="32"/>
      <c r="M6" s="33"/>
      <c r="N6" s="31"/>
      <c r="O6" s="34"/>
      <c r="P6" s="31"/>
      <c r="Q6" s="35"/>
    </row>
    <row r="7" spans="1:17" ht="32.25" customHeight="1">
      <c r="A7" s="47" t="s">
        <v>14</v>
      </c>
      <c r="B7" s="48"/>
      <c r="C7" s="47"/>
      <c r="D7" s="47"/>
      <c r="E7" s="47"/>
      <c r="F7" s="47"/>
      <c r="G7" s="47"/>
      <c r="H7" s="47"/>
      <c r="I7" s="47"/>
      <c r="J7" s="47"/>
      <c r="K7" s="49">
        <f>SUM(Q5:Q5)</f>
        <v>7330</v>
      </c>
      <c r="L7" s="50"/>
      <c r="M7" s="36"/>
      <c r="N7" s="36"/>
      <c r="O7" s="37"/>
      <c r="P7" s="37"/>
      <c r="Q7" s="37"/>
    </row>
    <row r="8" spans="1:17" s="4" customFormat="1" ht="15.75" hidden="1">
      <c r="A8" s="40"/>
      <c r="B8" s="40"/>
      <c r="C8" s="40"/>
      <c r="D8" s="40"/>
      <c r="E8" s="40"/>
      <c r="F8" s="40"/>
      <c r="G8" s="40"/>
      <c r="H8" s="7"/>
      <c r="I8" s="7"/>
      <c r="J8" s="8"/>
    </row>
    <row r="9" spans="1:17" s="4" customFormat="1" ht="15.75">
      <c r="A9" s="23"/>
      <c r="B9" s="23"/>
      <c r="C9" s="23"/>
      <c r="D9" s="23"/>
      <c r="E9" s="23"/>
      <c r="F9" s="23"/>
      <c r="G9" s="23"/>
      <c r="H9" s="7"/>
      <c r="I9" s="7"/>
      <c r="J9" s="8"/>
    </row>
    <row r="10" spans="1:17" s="4" customFormat="1" ht="15.75">
      <c r="A10" s="41" t="s">
        <v>23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7" s="4" customFormat="1" ht="15.75">
      <c r="A11" s="13"/>
      <c r="B11" s="13"/>
      <c r="C11" s="13"/>
      <c r="D11" s="13"/>
      <c r="E11" s="13"/>
      <c r="F11" s="13"/>
      <c r="G11" s="6"/>
      <c r="H11" s="7"/>
      <c r="I11" s="7"/>
      <c r="J11" s="8"/>
      <c r="K11" s="23"/>
      <c r="L11" s="23"/>
    </row>
    <row r="12" spans="1:17" s="4" customFormat="1" ht="11.25" hidden="1" customHeight="1">
      <c r="A12" s="13"/>
      <c r="B12" s="13"/>
      <c r="C12" s="13"/>
      <c r="D12" s="13"/>
      <c r="E12" s="13"/>
      <c r="F12" s="13"/>
      <c r="G12" s="6"/>
      <c r="H12" s="7"/>
      <c r="I12" s="7"/>
      <c r="J12" s="8"/>
      <c r="K12" s="23"/>
      <c r="L12" s="23"/>
    </row>
    <row r="13" spans="1:17" ht="19.5" customHeight="1">
      <c r="A13" s="42" t="s">
        <v>11</v>
      </c>
      <c r="B13" s="43"/>
      <c r="C13" s="43"/>
      <c r="D13" s="43"/>
      <c r="E13" s="43"/>
      <c r="F13" s="43"/>
      <c r="G13" s="43"/>
      <c r="H13" s="43"/>
      <c r="I13" s="43"/>
      <c r="J13" s="43"/>
      <c r="K13" s="5"/>
      <c r="L13" s="19">
        <v>46164</v>
      </c>
    </row>
  </sheetData>
  <mergeCells count="17">
    <mergeCell ref="A1:Q1"/>
    <mergeCell ref="A2:Q2"/>
    <mergeCell ref="A3:A4"/>
    <mergeCell ref="B3:B4"/>
    <mergeCell ref="C3:C4"/>
    <mergeCell ref="F3:F4"/>
    <mergeCell ref="G3:G4"/>
    <mergeCell ref="H3:H4"/>
    <mergeCell ref="I3:I4"/>
    <mergeCell ref="A8:G8"/>
    <mergeCell ref="A10:P10"/>
    <mergeCell ref="A13:J13"/>
    <mergeCell ref="J3:J4"/>
    <mergeCell ref="K3:M3"/>
    <mergeCell ref="N3:Q3"/>
    <mergeCell ref="A7:J7"/>
    <mergeCell ref="K7:L7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факта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titova</cp:lastModifiedBy>
  <cp:lastPrinted>2026-05-22T10:43:15Z</cp:lastPrinted>
  <dcterms:created xsi:type="dcterms:W3CDTF">2014-01-15T18:15:09Z</dcterms:created>
  <dcterms:modified xsi:type="dcterms:W3CDTF">2026-05-22T10:43:24Z</dcterms:modified>
</cp:coreProperties>
</file>