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ФГБУ Роскультура\Обучение\июль 26 (СОУТ)\на Торги\"/>
    </mc:Choice>
  </mc:AlternateContent>
  <xr:revisionPtr revIDLastSave="0" documentId="13_ncr:1_{605CF07C-08F9-4505-A683-75EDB6891736}" xr6:coauthVersionLast="47" xr6:coauthVersionMax="47" xr10:uidLastSave="{00000000-0000-0000-0000-000000000000}"/>
  <bookViews>
    <workbookView xWindow="-28920" yWindow="-120" windowWidth="29040" windowHeight="15840" tabRatio="555" xr2:uid="{00000000-000D-0000-FFFF-FFFF00000000}"/>
  </bookViews>
  <sheets>
    <sheet name="Общий 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E17" i="1"/>
  <c r="H21" i="1"/>
  <c r="G17" i="1"/>
  <c r="F17" i="1"/>
  <c r="G12" i="1"/>
  <c r="F12" i="1"/>
  <c r="H16" i="1"/>
  <c r="H17" i="1" l="1"/>
  <c r="J19" i="1" s="1"/>
  <c r="J20" i="1" s="1"/>
  <c r="J21" i="1" s="1"/>
  <c r="H12" i="1"/>
  <c r="J14" i="1" s="1"/>
  <c r="J22" i="1" s="1"/>
  <c r="J15" i="1" l="1"/>
  <c r="J23" i="1" s="1"/>
  <c r="J16" i="1" l="1"/>
  <c r="J24" i="1" s="1"/>
</calcChain>
</file>

<file path=xl/sharedStrings.xml><?xml version="1.0" encoding="utf-8"?>
<sst xmlns="http://schemas.openxmlformats.org/spreadsheetml/2006/main" count="88" uniqueCount="37">
  <si>
    <t xml:space="preserve">Основные характеристики      </t>
  </si>
  <si>
    <t>Ед. изм.</t>
  </si>
  <si>
    <t>Цена за единицу</t>
  </si>
  <si>
    <t xml:space="preserve">Источники информации </t>
  </si>
  <si>
    <t xml:space="preserve">Средняя цена, руб. </t>
  </si>
  <si>
    <t>Х</t>
  </si>
  <si>
    <t>Срок действия цен</t>
  </si>
  <si>
    <t>Категории</t>
  </si>
  <si>
    <t>Количество</t>
  </si>
  <si>
    <t>Сумма НДС (рублей), ставка налога НДС (процентов)</t>
  </si>
  <si>
    <t>Итого начальная (максимальная) цена контракта (цена лота) с учетом НДС</t>
  </si>
  <si>
    <t>Дата сбора данных</t>
  </si>
  <si>
    <t>Приложение № 2</t>
  </si>
  <si>
    <t>к Протоколу максимального значения цены контракта (цены лота)</t>
  </si>
  <si>
    <t>Вицнаровский В.В.</t>
  </si>
  <si>
    <t xml:space="preserve">   (должность)</t>
  </si>
  <si>
    <t xml:space="preserve">  (подпись)</t>
  </si>
  <si>
    <t>(дата составления)</t>
  </si>
  <si>
    <t>Сумма налога на добавленную стоимость (рублей), ставка налога на добавленную стоимость (процентов)</t>
  </si>
  <si>
    <t>Кол-во товара</t>
  </si>
  <si>
    <t>Стоимость товара, руб.</t>
  </si>
  <si>
    <t>Поставщик 1</t>
  </si>
  <si>
    <t>Поставщик 2</t>
  </si>
  <si>
    <t>Поставщик 3</t>
  </si>
  <si>
    <t>Цена за единицу ТРУ без учета налога на добавленную стоимость</t>
  </si>
  <si>
    <t>Итого начальная цена единицы ТРУ без учета НДС</t>
  </si>
  <si>
    <t>Итого начальная (максимальная) цена контракта (цена лота), начальная цена единицы ТРУ, начальная сумма цен единиц товара без учета налога на добавленную стоимость</t>
  </si>
  <si>
    <t>Итого начальная (максимальная) цена контракта (цена лота), начальная цена единицы ТРУ, начальная сумма цен единиц товара с учетом налога на добавленную стоимость</t>
  </si>
  <si>
    <t>Контрактный управляющий</t>
  </si>
  <si>
    <t>мест</t>
  </si>
  <si>
    <t>Определение начальной (максимальной) цены контракта (цены лота) с использованием метода сопоставимых рыночных цен (анализа рынка) стоимости закупки: Оказание услуг по специальной оценке условий труда и оценке профессиональных рисков на рабочих местах.</t>
  </si>
  <si>
    <t>Оказание услуг по специальной оценке условий труда</t>
  </si>
  <si>
    <t>Оказание услуг по оценке профессиональных рисков на рабочих местах</t>
  </si>
  <si>
    <t>№ 1 вх. № 55-04 от 22.07.2026</t>
  </si>
  <si>
    <t>№ 2 р/н вх. № 56-04 от 23.07.2026</t>
  </si>
  <si>
    <t>№ 3 р/н вх. № 57-04 от 22.07.2026</t>
  </si>
  <si>
    <t xml:space="preserve">Начальная (максимальная) цена контракта составляет: 202 399,56 руб. (двести две тысячи триста девяносто девять) рублей пятьдесят шесть копеек, в т.ч.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</si>
</sst>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0"/>
    <numFmt numFmtId="165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9" fontId="6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4" fontId="4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4" fontId="10" fillId="0" borderId="0" xfId="0" applyNumberFormat="1" applyFont="1" applyAlignment="1">
      <alignment horizontal="left" vertical="center" wrapText="1"/>
    </xf>
    <xf numFmtId="9" fontId="6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44"/>
  <sheetViews>
    <sheetView tabSelected="1" topLeftCell="A18" zoomScale="85" zoomScaleNormal="85" workbookViewId="0">
      <selection activeCell="H32" sqref="H32"/>
    </sheetView>
  </sheetViews>
  <sheetFormatPr defaultRowHeight="12.75" x14ac:dyDescent="0.25"/>
  <cols>
    <col min="1" max="1" width="9.140625" style="18"/>
    <col min="2" max="2" width="25.5703125" style="18" customWidth="1"/>
    <col min="3" max="3" width="20.140625" style="18" customWidth="1"/>
    <col min="4" max="4" width="16" style="18" customWidth="1"/>
    <col min="5" max="5" width="15" style="18" customWidth="1"/>
    <col min="6" max="6" width="15.140625" style="18" customWidth="1"/>
    <col min="7" max="7" width="18" style="18" customWidth="1"/>
    <col min="8" max="8" width="10.7109375" style="18" customWidth="1"/>
    <col min="9" max="9" width="14.42578125" style="18" customWidth="1"/>
    <col min="10" max="10" width="20" style="18" customWidth="1"/>
    <col min="11" max="14" width="9.140625" style="18"/>
    <col min="15" max="15" width="20.42578125" style="18" customWidth="1"/>
    <col min="16" max="20" width="9.140625" style="18"/>
    <col min="21" max="21" width="16.140625" style="18" customWidth="1"/>
    <col min="22" max="22" width="11.7109375" style="18" bestFit="1" customWidth="1"/>
    <col min="23" max="16384" width="9.140625" style="18"/>
  </cols>
  <sheetData>
    <row r="1" spans="2:10" x14ac:dyDescent="0.25">
      <c r="J1" s="30" t="s">
        <v>12</v>
      </c>
    </row>
    <row r="2" spans="2:10" ht="15.75" customHeight="1" x14ac:dyDescent="0.25">
      <c r="G2" s="29"/>
      <c r="H2" s="29"/>
      <c r="I2" s="29"/>
      <c r="J2" s="29" t="s">
        <v>13</v>
      </c>
    </row>
    <row r="3" spans="2:10" ht="39.75" customHeight="1" x14ac:dyDescent="0.25">
      <c r="B3" s="85" t="s">
        <v>30</v>
      </c>
      <c r="C3" s="85"/>
      <c r="D3" s="85"/>
      <c r="E3" s="85"/>
      <c r="F3" s="85"/>
      <c r="G3" s="85"/>
      <c r="H3" s="85"/>
      <c r="I3" s="85"/>
      <c r="J3" s="85"/>
    </row>
    <row r="4" spans="2:10" ht="21.75" customHeight="1" thickBot="1" x14ac:dyDescent="0.3">
      <c r="B4" s="11"/>
      <c r="C4" s="11"/>
      <c r="D4" s="11"/>
      <c r="E4" s="11"/>
      <c r="F4" s="11"/>
      <c r="G4" s="11"/>
      <c r="H4" s="11"/>
      <c r="I4" s="11"/>
      <c r="J4" s="11"/>
    </row>
    <row r="5" spans="2:10" x14ac:dyDescent="0.25">
      <c r="B5" s="86" t="s">
        <v>7</v>
      </c>
      <c r="C5" s="89" t="s">
        <v>0</v>
      </c>
      <c r="D5" s="89" t="s">
        <v>1</v>
      </c>
      <c r="E5" s="89" t="s">
        <v>2</v>
      </c>
      <c r="F5" s="89"/>
      <c r="G5" s="89"/>
      <c r="H5" s="89"/>
      <c r="I5" s="89" t="s">
        <v>19</v>
      </c>
      <c r="J5" s="92" t="s">
        <v>20</v>
      </c>
    </row>
    <row r="6" spans="2:10" x14ac:dyDescent="0.25">
      <c r="B6" s="87"/>
      <c r="C6" s="90"/>
      <c r="D6" s="90"/>
      <c r="E6" s="90"/>
      <c r="F6" s="90"/>
      <c r="G6" s="90"/>
      <c r="H6" s="90"/>
      <c r="I6" s="90"/>
      <c r="J6" s="93"/>
    </row>
    <row r="7" spans="2:10" x14ac:dyDescent="0.25">
      <c r="B7" s="87"/>
      <c r="C7" s="90"/>
      <c r="D7" s="90"/>
      <c r="E7" s="90" t="s">
        <v>3</v>
      </c>
      <c r="F7" s="90"/>
      <c r="G7" s="90"/>
      <c r="H7" s="90" t="s">
        <v>4</v>
      </c>
      <c r="I7" s="90"/>
      <c r="J7" s="93"/>
    </row>
    <row r="8" spans="2:10" x14ac:dyDescent="0.25">
      <c r="B8" s="87"/>
      <c r="C8" s="90"/>
      <c r="D8" s="90"/>
      <c r="E8" s="90"/>
      <c r="F8" s="90"/>
      <c r="G8" s="90"/>
      <c r="H8" s="90"/>
      <c r="I8" s="90"/>
      <c r="J8" s="93"/>
    </row>
    <row r="9" spans="2:10" ht="13.5" thickBot="1" x14ac:dyDescent="0.3">
      <c r="B9" s="88"/>
      <c r="C9" s="91"/>
      <c r="D9" s="91"/>
      <c r="E9" s="3" t="s">
        <v>21</v>
      </c>
      <c r="F9" s="3" t="s">
        <v>22</v>
      </c>
      <c r="G9" s="3" t="s">
        <v>23</v>
      </c>
      <c r="H9" s="91"/>
      <c r="I9" s="91"/>
      <c r="J9" s="94"/>
    </row>
    <row r="10" spans="2:10" ht="13.5" thickBot="1" x14ac:dyDescent="0.3">
      <c r="B10" s="13">
        <v>1</v>
      </c>
      <c r="C10" s="14">
        <v>2</v>
      </c>
      <c r="D10" s="14">
        <v>3</v>
      </c>
      <c r="E10" s="14">
        <v>4</v>
      </c>
      <c r="F10" s="14">
        <v>5</v>
      </c>
      <c r="G10" s="14">
        <v>6</v>
      </c>
      <c r="H10" s="14">
        <v>7</v>
      </c>
      <c r="I10" s="14">
        <v>8</v>
      </c>
      <c r="J10" s="15">
        <v>9</v>
      </c>
    </row>
    <row r="11" spans="2:10" ht="27.75" customHeight="1" thickBot="1" x14ac:dyDescent="0.3">
      <c r="B11" s="64"/>
      <c r="C11" s="65"/>
      <c r="D11" s="65"/>
      <c r="E11" s="65"/>
      <c r="F11" s="65"/>
      <c r="G11" s="65"/>
      <c r="H11" s="65"/>
      <c r="I11" s="65"/>
      <c r="J11" s="66"/>
    </row>
    <row r="12" spans="2:10" ht="38.25" x14ac:dyDescent="0.25">
      <c r="B12" s="20" t="s">
        <v>24</v>
      </c>
      <c r="C12" s="75" t="s">
        <v>31</v>
      </c>
      <c r="D12" s="75" t="s">
        <v>29</v>
      </c>
      <c r="E12" s="49">
        <f>ROUND(E16/1.22,2)</f>
        <v>819.67</v>
      </c>
      <c r="F12" s="49">
        <f>ROUND(F16/1.22,2)</f>
        <v>655.74</v>
      </c>
      <c r="G12" s="49">
        <f>ROUND(G16/1.22,2)</f>
        <v>573.77</v>
      </c>
      <c r="H12" s="50">
        <f>ROUND((E12+F12+G12)/3,2)</f>
        <v>683.06</v>
      </c>
      <c r="I12" s="50"/>
      <c r="J12" s="51"/>
    </row>
    <row r="13" spans="2:10" x14ac:dyDescent="0.25">
      <c r="B13" s="21" t="s">
        <v>8</v>
      </c>
      <c r="C13" s="5"/>
      <c r="D13" s="5"/>
      <c r="E13" s="52" t="s">
        <v>5</v>
      </c>
      <c r="F13" s="52" t="s">
        <v>5</v>
      </c>
      <c r="G13" s="52" t="s">
        <v>5</v>
      </c>
      <c r="H13" s="52" t="s">
        <v>5</v>
      </c>
      <c r="I13" s="67">
        <v>132</v>
      </c>
      <c r="J13" s="53"/>
    </row>
    <row r="14" spans="2:10" ht="25.5" x14ac:dyDescent="0.25">
      <c r="B14" s="21" t="s">
        <v>25</v>
      </c>
      <c r="C14" s="5"/>
      <c r="D14" s="76"/>
      <c r="E14" s="52" t="s">
        <v>5</v>
      </c>
      <c r="F14" s="52" t="s">
        <v>5</v>
      </c>
      <c r="G14" s="52" t="s">
        <v>5</v>
      </c>
      <c r="H14" s="52" t="s">
        <v>5</v>
      </c>
      <c r="I14" s="52"/>
      <c r="J14" s="53">
        <f>ROUND(H12*I13,2)</f>
        <v>90163.92</v>
      </c>
    </row>
    <row r="15" spans="2:10" ht="25.5" x14ac:dyDescent="0.25">
      <c r="B15" s="74" t="s">
        <v>9</v>
      </c>
      <c r="C15" s="43">
        <v>0.22</v>
      </c>
      <c r="D15" s="76"/>
      <c r="E15" s="54" t="s">
        <v>5</v>
      </c>
      <c r="F15" s="54" t="s">
        <v>5</v>
      </c>
      <c r="G15" s="54" t="s">
        <v>5</v>
      </c>
      <c r="H15" s="54" t="s">
        <v>5</v>
      </c>
      <c r="I15" s="54" t="s">
        <v>5</v>
      </c>
      <c r="J15" s="53">
        <f>ROUND((H16*I13)-J14,2)</f>
        <v>19835.64</v>
      </c>
    </row>
    <row r="16" spans="2:10" ht="51.75" thickBot="1" x14ac:dyDescent="0.3">
      <c r="B16" s="45" t="s">
        <v>10</v>
      </c>
      <c r="C16" s="46"/>
      <c r="D16" s="47"/>
      <c r="E16" s="55">
        <v>1000</v>
      </c>
      <c r="F16" s="48">
        <v>800</v>
      </c>
      <c r="G16" s="48">
        <v>700</v>
      </c>
      <c r="H16" s="48">
        <f>ROUND((E16+F16+G16)/3,2)</f>
        <v>833.33</v>
      </c>
      <c r="I16" s="56" t="s">
        <v>5</v>
      </c>
      <c r="J16" s="57">
        <f>(J14+J15)</f>
        <v>109999.56</v>
      </c>
    </row>
    <row r="17" spans="2:22" ht="63.75" x14ac:dyDescent="0.25">
      <c r="B17" s="20" t="s">
        <v>24</v>
      </c>
      <c r="C17" s="81" t="s">
        <v>32</v>
      </c>
      <c r="D17" s="81" t="s">
        <v>29</v>
      </c>
      <c r="E17" s="49">
        <f>ROUND(E21/1.22,2)</f>
        <v>655.74</v>
      </c>
      <c r="F17" s="49">
        <f>ROUND(F21/1.22,2)</f>
        <v>573.77</v>
      </c>
      <c r="G17" s="49">
        <f>ROUND(G21/1.22,2)</f>
        <v>491.8</v>
      </c>
      <c r="H17" s="50">
        <f>ROUND((E17+F17+G17)/3,2)</f>
        <v>573.77</v>
      </c>
      <c r="I17" s="50"/>
      <c r="J17" s="51"/>
    </row>
    <row r="18" spans="2:22" x14ac:dyDescent="0.25">
      <c r="B18" s="21" t="s">
        <v>8</v>
      </c>
      <c r="C18" s="5"/>
      <c r="D18" s="5"/>
      <c r="E18" s="52" t="s">
        <v>5</v>
      </c>
      <c r="F18" s="52" t="s">
        <v>5</v>
      </c>
      <c r="G18" s="52" t="s">
        <v>5</v>
      </c>
      <c r="H18" s="52" t="s">
        <v>5</v>
      </c>
      <c r="I18" s="67">
        <v>132</v>
      </c>
      <c r="J18" s="53"/>
      <c r="O18" s="70"/>
    </row>
    <row r="19" spans="2:22" ht="25.5" x14ac:dyDescent="0.25">
      <c r="B19" s="21" t="s">
        <v>25</v>
      </c>
      <c r="C19" s="5"/>
      <c r="D19" s="82"/>
      <c r="E19" s="52" t="s">
        <v>5</v>
      </c>
      <c r="F19" s="52" t="s">
        <v>5</v>
      </c>
      <c r="G19" s="52" t="s">
        <v>5</v>
      </c>
      <c r="H19" s="52" t="s">
        <v>5</v>
      </c>
      <c r="I19" s="52"/>
      <c r="J19" s="53">
        <f>ROUND(H17*I18,2)</f>
        <v>75737.64</v>
      </c>
    </row>
    <row r="20" spans="2:22" ht="25.5" x14ac:dyDescent="0.25">
      <c r="B20" s="80" t="s">
        <v>9</v>
      </c>
      <c r="C20" s="43">
        <v>0.22</v>
      </c>
      <c r="D20" s="82"/>
      <c r="E20" s="54" t="s">
        <v>5</v>
      </c>
      <c r="F20" s="54" t="s">
        <v>5</v>
      </c>
      <c r="G20" s="54" t="s">
        <v>5</v>
      </c>
      <c r="H20" s="54" t="s">
        <v>5</v>
      </c>
      <c r="I20" s="54" t="s">
        <v>5</v>
      </c>
      <c r="J20" s="53">
        <f>ROUND((H21*I18)-J19,2)</f>
        <v>16662.36</v>
      </c>
    </row>
    <row r="21" spans="2:22" ht="51.75" thickBot="1" x14ac:dyDescent="0.3">
      <c r="B21" s="45" t="s">
        <v>10</v>
      </c>
      <c r="C21" s="46"/>
      <c r="D21" s="47"/>
      <c r="E21" s="55">
        <v>800</v>
      </c>
      <c r="F21" s="48">
        <v>700</v>
      </c>
      <c r="G21" s="48">
        <v>600</v>
      </c>
      <c r="H21" s="48">
        <f>ROUND((E21+F21+G21)/3,2)</f>
        <v>700</v>
      </c>
      <c r="I21" s="56" t="s">
        <v>5</v>
      </c>
      <c r="J21" s="57">
        <f>(J19+J20)</f>
        <v>92400</v>
      </c>
    </row>
    <row r="22" spans="2:22" ht="102" x14ac:dyDescent="0.25">
      <c r="B22" s="22" t="s">
        <v>26</v>
      </c>
      <c r="C22" s="23"/>
      <c r="D22" s="6"/>
      <c r="E22" s="60" t="s">
        <v>5</v>
      </c>
      <c r="F22" s="60" t="s">
        <v>5</v>
      </c>
      <c r="G22" s="60" t="s">
        <v>5</v>
      </c>
      <c r="H22" s="60" t="s">
        <v>5</v>
      </c>
      <c r="I22" s="60" t="s">
        <v>5</v>
      </c>
      <c r="J22" s="61">
        <f>ROUND(J14+J19,2)</f>
        <v>165901.56</v>
      </c>
      <c r="U22" s="83"/>
      <c r="V22" s="83"/>
    </row>
    <row r="23" spans="2:22" ht="63.75" x14ac:dyDescent="0.25">
      <c r="B23" s="24" t="s">
        <v>18</v>
      </c>
      <c r="C23" s="16">
        <v>0.22</v>
      </c>
      <c r="D23" s="4"/>
      <c r="E23" s="58" t="s">
        <v>5</v>
      </c>
      <c r="F23" s="58" t="s">
        <v>5</v>
      </c>
      <c r="G23" s="58" t="s">
        <v>5</v>
      </c>
      <c r="H23" s="58" t="s">
        <v>5</v>
      </c>
      <c r="I23" s="58" t="s">
        <v>5</v>
      </c>
      <c r="J23" s="62">
        <f>ROUND(J15+J20,2)</f>
        <v>36498</v>
      </c>
    </row>
    <row r="24" spans="2:22" ht="102.75" thickBot="1" x14ac:dyDescent="0.3">
      <c r="B24" s="25" t="s">
        <v>27</v>
      </c>
      <c r="C24" s="26"/>
      <c r="D24" s="1"/>
      <c r="E24" s="63" t="s">
        <v>5</v>
      </c>
      <c r="F24" s="63" t="s">
        <v>5</v>
      </c>
      <c r="G24" s="63" t="s">
        <v>5</v>
      </c>
      <c r="H24" s="63" t="s">
        <v>5</v>
      </c>
      <c r="I24" s="63" t="s">
        <v>5</v>
      </c>
      <c r="J24" s="59">
        <f>ROUND(J16+J21,2)</f>
        <v>202399.56</v>
      </c>
    </row>
    <row r="25" spans="2:22" ht="15.75" customHeight="1" x14ac:dyDescent="0.25">
      <c r="B25" s="27" t="s">
        <v>11</v>
      </c>
      <c r="C25" s="2"/>
      <c r="D25" s="2"/>
      <c r="E25" s="77">
        <v>46225</v>
      </c>
      <c r="F25" s="77">
        <v>46226</v>
      </c>
      <c r="G25" s="77">
        <v>46225</v>
      </c>
      <c r="H25" s="2"/>
      <c r="I25" s="2"/>
      <c r="J25" s="7"/>
    </row>
    <row r="26" spans="2:22" ht="14.25" thickBot="1" x14ac:dyDescent="0.3">
      <c r="B26" s="28" t="s">
        <v>6</v>
      </c>
      <c r="C26" s="3"/>
      <c r="D26" s="3"/>
      <c r="E26" s="78">
        <v>46265</v>
      </c>
      <c r="F26" s="78">
        <v>46568</v>
      </c>
      <c r="G26" s="78">
        <v>46265</v>
      </c>
      <c r="H26" s="3"/>
      <c r="I26" s="3"/>
      <c r="J26" s="8"/>
    </row>
    <row r="27" spans="2:22" ht="13.5" x14ac:dyDescent="0.25">
      <c r="B27" s="38"/>
      <c r="C27" s="17"/>
      <c r="D27" s="17"/>
      <c r="E27" s="39"/>
      <c r="F27" s="39"/>
      <c r="G27" s="39"/>
      <c r="H27" s="17"/>
      <c r="I27" s="17"/>
      <c r="J27" s="17"/>
    </row>
    <row r="28" spans="2:22" ht="24" customHeight="1" x14ac:dyDescent="0.25">
      <c r="B28" s="95" t="s">
        <v>36</v>
      </c>
      <c r="C28" s="95"/>
      <c r="D28" s="95"/>
      <c r="E28" s="95"/>
      <c r="F28" s="95"/>
      <c r="G28" s="95"/>
      <c r="H28" s="95"/>
      <c r="I28" s="95"/>
      <c r="J28" s="96"/>
    </row>
    <row r="29" spans="2:22" x14ac:dyDescent="0.25">
      <c r="B29" s="68"/>
      <c r="D29" s="69"/>
      <c r="E29" s="17"/>
      <c r="F29" s="73"/>
      <c r="G29" s="44"/>
      <c r="H29" s="17"/>
      <c r="I29" s="17"/>
      <c r="J29" s="17"/>
    </row>
    <row r="30" spans="2:22" x14ac:dyDescent="0.25">
      <c r="B30" s="68"/>
      <c r="D30" s="69"/>
      <c r="E30" s="17"/>
      <c r="F30" s="17"/>
      <c r="G30" s="44"/>
      <c r="H30" s="17"/>
      <c r="I30" s="17"/>
      <c r="J30" s="17"/>
    </row>
    <row r="31" spans="2:22" x14ac:dyDescent="0.25">
      <c r="B31" s="30" t="s">
        <v>21</v>
      </c>
      <c r="C31" s="97" t="s">
        <v>33</v>
      </c>
      <c r="D31" s="69"/>
      <c r="E31" s="17"/>
      <c r="F31" s="17"/>
      <c r="G31" s="44"/>
      <c r="H31" s="17"/>
      <c r="I31" s="17"/>
      <c r="J31" s="17"/>
    </row>
    <row r="32" spans="2:22" x14ac:dyDescent="0.25">
      <c r="B32" s="30" t="s">
        <v>22</v>
      </c>
      <c r="C32" s="97" t="s">
        <v>34</v>
      </c>
      <c r="D32" s="69"/>
      <c r="E32" s="17"/>
      <c r="F32" s="17"/>
      <c r="G32" s="44"/>
      <c r="H32" s="17"/>
      <c r="I32" s="17"/>
      <c r="J32" s="17"/>
    </row>
    <row r="33" spans="2:10" x14ac:dyDescent="0.25">
      <c r="B33" s="30" t="s">
        <v>23</v>
      </c>
      <c r="C33" s="97" t="s">
        <v>35</v>
      </c>
      <c r="D33" s="69"/>
      <c r="E33" s="17"/>
      <c r="F33" s="17"/>
      <c r="G33" s="44"/>
      <c r="H33" s="17"/>
      <c r="I33" s="17"/>
      <c r="J33" s="17"/>
    </row>
    <row r="34" spans="2:10" x14ac:dyDescent="0.25">
      <c r="B34" s="30"/>
      <c r="C34" s="72"/>
      <c r="D34" s="69"/>
      <c r="E34" s="17"/>
      <c r="F34" s="17"/>
      <c r="G34" s="44"/>
      <c r="H34" s="17"/>
      <c r="I34" s="17"/>
      <c r="J34" s="17"/>
    </row>
    <row r="35" spans="2:10" x14ac:dyDescent="0.25">
      <c r="B35" s="30"/>
      <c r="C35" s="72"/>
      <c r="D35" s="69"/>
      <c r="E35" s="17"/>
      <c r="F35" s="17"/>
      <c r="G35" s="44"/>
      <c r="H35" s="17"/>
      <c r="I35" s="17"/>
      <c r="J35" s="17"/>
    </row>
    <row r="36" spans="2:10" x14ac:dyDescent="0.25">
      <c r="B36" s="30"/>
      <c r="C36" s="72"/>
      <c r="D36" s="69"/>
      <c r="E36" s="17"/>
      <c r="F36" s="17"/>
      <c r="G36" s="44"/>
      <c r="H36" s="17"/>
      <c r="I36" s="17"/>
      <c r="J36" s="17"/>
    </row>
    <row r="37" spans="2:10" ht="15" x14ac:dyDescent="0.25">
      <c r="B37" s="12"/>
      <c r="C37" s="40"/>
      <c r="D37" s="40"/>
      <c r="E37"/>
      <c r="F37" s="40"/>
      <c r="G37" s="40"/>
      <c r="H37" s="42"/>
      <c r="I37" s="42"/>
      <c r="J37" s="41"/>
    </row>
    <row r="38" spans="2:10" ht="18.75" customHeight="1" x14ac:dyDescent="0.25">
      <c r="B38" s="36" t="s">
        <v>28</v>
      </c>
      <c r="C38" s="36"/>
      <c r="D38" s="10"/>
      <c r="E38" s="79"/>
      <c r="F38" s="9"/>
      <c r="G38" s="31">
        <v>46231</v>
      </c>
      <c r="H38" s="19"/>
      <c r="I38" s="32" t="s">
        <v>14</v>
      </c>
      <c r="J38" s="37"/>
    </row>
    <row r="39" spans="2:10" ht="23.25" customHeight="1" x14ac:dyDescent="0.25">
      <c r="B39" s="84" t="s">
        <v>15</v>
      </c>
      <c r="C39" s="84"/>
      <c r="D39" s="33"/>
      <c r="E39" s="34" t="s">
        <v>16</v>
      </c>
      <c r="F39" s="34"/>
      <c r="G39" s="35" t="s">
        <v>17</v>
      </c>
      <c r="H39" s="35"/>
      <c r="I39" s="35"/>
      <c r="J39" s="37"/>
    </row>
    <row r="41" spans="2:10" x14ac:dyDescent="0.25">
      <c r="B41" s="70"/>
      <c r="C41" s="70"/>
      <c r="D41" s="70"/>
    </row>
    <row r="42" spans="2:10" x14ac:dyDescent="0.25">
      <c r="B42" s="71"/>
      <c r="C42" s="70"/>
      <c r="D42" s="70"/>
    </row>
    <row r="44" spans="2:10" x14ac:dyDescent="0.25">
      <c r="E44" s="70"/>
    </row>
  </sheetData>
  <mergeCells count="11">
    <mergeCell ref="B28:J28"/>
    <mergeCell ref="B39:C39"/>
    <mergeCell ref="B3:J3"/>
    <mergeCell ref="B5:B9"/>
    <mergeCell ref="C5:C9"/>
    <mergeCell ref="D5:D9"/>
    <mergeCell ref="E5:H6"/>
    <mergeCell ref="I5:I9"/>
    <mergeCell ref="J5:J9"/>
    <mergeCell ref="E7:G8"/>
    <mergeCell ref="H7:H9"/>
  </mergeCells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Горелов Владислав Александорович</dc:creator>
  <cp:lastModifiedBy>Кулешова Ирина Валентиновна</cp:lastModifiedBy>
  <cp:lastPrinted>2026-07-28T11:46:15Z</cp:lastPrinted>
  <dcterms:created xsi:type="dcterms:W3CDTF">2016-09-13T11:36:14Z</dcterms:created>
  <dcterms:modified xsi:type="dcterms:W3CDTF">2026-07-28T11:53:04Z</dcterms:modified>
</cp:coreProperties>
</file>