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Prorektorats\КОНТРАКТНАЯ СЛУЖБА\1. ЗАКУПКИ\6. ЗАКУПКИ 2026 г\44-ФЗ\1. Единственный поставщик _п .5 ,4  ч1.ст 93\Эксперты грант\"/>
    </mc:Choice>
  </mc:AlternateContent>
  <bookViews>
    <workbookView xWindow="0" yWindow="0" windowWidth="28800" windowHeight="12435"/>
  </bookViews>
  <sheets>
    <sheet name="НМЦК" sheetId="1" r:id="rId1"/>
    <sheet name="Лист1" sheetId="2" r:id="rId2"/>
  </sheets>
  <definedNames>
    <definedName name="_xlnm.Print_Area" localSheetId="0">НМЦК!$A$1:$N$26</definedName>
  </definedNames>
  <calcPr calcId="152511" fullPrecision="0" calcOnSave="0" concurrentCalc="0"/>
</workbook>
</file>

<file path=xl/calcChain.xml><?xml version="1.0" encoding="utf-8"?>
<calcChain xmlns="http://schemas.openxmlformats.org/spreadsheetml/2006/main">
  <c r="K12" i="1" l="1"/>
  <c r="N12" i="1"/>
  <c r="L12" i="1"/>
  <c r="M12" i="1"/>
  <c r="I13" i="1"/>
  <c r="J13" i="1"/>
  <c r="H13" i="1"/>
  <c r="M20" i="1"/>
  <c r="N13" i="1"/>
  <c r="M19" i="1"/>
  <c r="L13" i="1"/>
  <c r="E17" i="1"/>
</calcChain>
</file>

<file path=xl/sharedStrings.xml><?xml version="1.0" encoding="utf-8"?>
<sst xmlns="http://schemas.openxmlformats.org/spreadsheetml/2006/main" count="43" uniqueCount="41">
  <si>
    <t>Предмет контракта</t>
  </si>
  <si>
    <t>Используемый метод определения НМЦК с обоснованием:</t>
  </si>
  <si>
    <t>Количество источников ценовой информации</t>
  </si>
  <si>
    <t>Среднее квадратическое отклонение</t>
  </si>
  <si>
    <t>Коэффициент вариации цен V (%)</t>
  </si>
  <si>
    <r>
      <rPr>
        <b/>
        <sz val="14"/>
        <color indexed="8"/>
        <rFont val="Times New Roman"/>
        <family val="1"/>
        <charset val="204"/>
      </rPr>
      <t>Расчет НМЦК по формуле</t>
    </r>
    <r>
      <rPr>
        <sz val="14"/>
        <color indexed="8"/>
        <rFont val="Times New Roman"/>
        <family val="1"/>
        <charset val="204"/>
      </rPr>
      <t xml:space="preserve">  </t>
    </r>
    <r>
      <rPr>
        <sz val="12"/>
        <color indexed="8"/>
        <rFont val="Times New Roman"/>
        <family val="1"/>
        <charset val="204"/>
      </rPr>
      <t xml:space="preserve">                           v - количество (объем) закупаемого товара (работы, услуги);
n - количество значений, используемых в расчете;
i - номер источника ценовой информации;
     - цена единицы</t>
    </r>
  </si>
  <si>
    <t>№ п/п</t>
  </si>
  <si>
    <t>Ед. изм.</t>
  </si>
  <si>
    <t>* Значение коэффициента вариации цен менее 33%, следовательно, совокупность ценовых значений является однородной.</t>
  </si>
  <si>
    <t>Однородность совокупности значений выявленных цен, используемых в расчете НМЦК*</t>
  </si>
  <si>
    <t>** При определении Н(М)ЦК  Заказчиком применяется Приказ Минэкономразвития России от 02.10.2013 N 567 «Об утверждении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 (Метод сопоставимых рыночных цен (анализ рынка))</t>
  </si>
  <si>
    <t>НМЦК, определяемая методом сопоставимых рыночных цен (анализа рынка)**</t>
  </si>
  <si>
    <t>ОКПД 2 (КТРУ)</t>
  </si>
  <si>
    <t>Начальная (максимальная) цена контракта определялась методом сопоставимых рыночных цен (анализа рынка), согласно Методическим рекомендациям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 (НМЦК), утвержденным приказом Министерства экономического развития Российской Федерации от 02.10.2013г. № 567 (далее Методические рекомендации). 
Выводы о цене контракта делались на основе информации о цене за единицу поставки, полученных по запросу от потенциальных Исполнителей.</t>
  </si>
  <si>
    <t xml:space="preserve">По произведенным Заказчиком расчетам среднее квадратичное отклонение составило </t>
  </si>
  <si>
    <t>В результате проведенного расчета НМЦК, рассчитанная заказчиком методом сопоставимых рыночных цен (анализа рынка) составила:</t>
  </si>
  <si>
    <t>руб.</t>
  </si>
  <si>
    <t>*** - В соответствии с п. 2.1. Методических рекомендаций в обосновании НМЦК, которое подлежит размещению в открытом доступе в информационно-телекоммуникационной сети "Интернет" (далее - сеть "Интернет"), не указываются наименования поставщиков (подрядчиков, исполнителей), представивших соответствующую информацию.</t>
  </si>
  <si>
    <t>Поскольку коэффициент вариации цены менее 33%, совокупность значений, используемых в расчете, при определении НМЦК считается однородной  и не требуется дополнительные исследования в целях увеличения количества ценовой информации, используемой в расчетах</t>
  </si>
  <si>
    <t>Основные характеристики объекта закупки</t>
  </si>
  <si>
    <t>Работник контрактной службы:</t>
  </si>
  <si>
    <t>(должность)</t>
  </si>
  <si>
    <t>(подпись/расшифровка подписи)</t>
  </si>
  <si>
    <t xml:space="preserve">Проверка минимальной цены (расчет и обоснование начальной (максимальной) цены контракта)
</t>
  </si>
  <si>
    <t>Расчет НМЦК</t>
  </si>
  <si>
    <t>Средняя арифметическая цена за ед&lt;ц&gt;</t>
  </si>
  <si>
    <t>специалист по закупкам</t>
  </si>
  <si>
    <t>Латыпова Н.А.</t>
  </si>
  <si>
    <t>Цены поставщиков (исполнителей, подрядчиков) за единицу товара (работы, услуги), руб. (в соответсвии с п 3.17 Приказа Минэконразвития РФ от 02.10.2013г. № 567 , цены,  используемые в расчете приводены в соответствие с условиями планируемой закупки, в отношении которой определяется НМЦК, с помощью пересчета с учетом различий в коммерческих и  финансовых условий поставок товаров)</t>
  </si>
  <si>
    <t>В соответствии с условиями закупочной сессии</t>
  </si>
  <si>
    <t>Усл. ед.</t>
  </si>
  <si>
    <t>Количество услуг</t>
  </si>
  <si>
    <t>Наименование услуг</t>
  </si>
  <si>
    <t xml:space="preserve">Приложение к проверке минимальной цены для размещения на ЕАТ закупочной сессии
</t>
  </si>
  <si>
    <t>82.30.11.000</t>
  </si>
  <si>
    <t>Дата подготовки обоснования НМЦК: 28.08.2026</t>
  </si>
  <si>
    <t>Цена контракта установлена в соответствии с утвержденным лимитом расходов на данный вид услуг.Исполнитель обязуется оказать услуги исходя из фактических потребностей Заказчика на сумму, не превышающую значение цены Контракта. Для проверки минимальной цены целесообразно использовать коммерческое предложение на сумму</t>
  </si>
  <si>
    <t xml:space="preserve">Оказание услуг по обеспечению экспертной работы социального проектирования в рамках проекта «Всероссийский педагогический акселератор «Единство народов»
</t>
  </si>
  <si>
    <t>Исполнитель №1, вх.-05.8-81/1 от 31.08.2026</t>
  </si>
  <si>
    <t>Исполнитель №2, вх.-05.8-81/2 от 31.08.2026</t>
  </si>
  <si>
    <t>Исполнитель №3, вх.-05.8-81/3 от 31.08.2026</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</si>
</sst>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sz val="14"/>
      <color rgb="FF000000"/>
      <name val="Times New Roman"/>
      <family val="1"/>
      <charset val="204"/>
    </font>
    <font>
      <sz val="12"/>
      <color indexed="8"/>
      <name val="Times New Roman"/>
      <family val="1"/>
      <charset val="204"/>
    </font>
    <font>
      <b/>
      <sz val="14"/>
      <color indexed="8"/>
      <name val="Times New Roman"/>
      <family val="1"/>
      <charset val="204"/>
    </font>
    <font>
      <sz val="14"/>
      <color indexed="8"/>
      <name val="Times New Roman"/>
      <family val="1"/>
      <charset val="204"/>
    </font>
    <font>
      <sz val="11"/>
      <color indexed="8"/>
      <name val="Calibri"/>
      <family val="2"/>
      <charset val="204"/>
    </font>
    <font>
      <sz val="13"/>
      <color indexed="8"/>
      <name val="Times New Roman"/>
      <family val="1"/>
      <charset val="204"/>
    </font>
    <font>
      <b/>
      <sz val="11"/>
      <color theme="1"/>
      <name val="Calibri"/>
      <family val="2"/>
      <scheme val="minor"/>
    </font>
    <font>
      <sz val="11"/>
      <color theme="1"/>
      <name val="Times New Roman"/>
      <family val="1"/>
      <charset val="204"/>
    </font>
    <font>
      <sz val="14"/>
      <name val="Times New Roman"/>
      <family val="1"/>
      <charset val="204"/>
    </font>
    <font>
      <sz val="10"/>
      <name val="Times New Roman"/>
      <family val="1"/>
      <charset val="204"/>
    </font>
    <font>
      <sz val="10"/>
      <color theme="1"/>
      <name val="Times New Roman"/>
      <family val="1"/>
      <charset val="204"/>
    </font>
    <font>
      <b/>
      <sz val="10"/>
      <color indexed="8"/>
      <name val="Times New Roman"/>
      <family val="1"/>
      <charset val="204"/>
    </font>
    <font>
      <b/>
      <u/>
      <sz val="14"/>
      <color indexed="8"/>
      <name val="Times New Roman"/>
      <family val="1"/>
      <charset val="204"/>
    </font>
    <font>
      <b/>
      <sz val="18"/>
      <color rgb="FF000000"/>
      <name val="Times New Roman"/>
      <family val="1"/>
      <charset val="204"/>
    </font>
    <font>
      <i/>
      <sz val="11"/>
      <color theme="1"/>
      <name val="Times New Roman"/>
      <family val="1"/>
      <charset val="204"/>
    </font>
    <font>
      <i/>
      <sz val="10"/>
      <name val="Times New Roman"/>
      <family val="1"/>
      <charset val="204"/>
    </font>
    <font>
      <sz val="12"/>
      <color rgb="FF000000"/>
      <name val="Times New Roman"/>
      <family val="1"/>
      <charset val="204"/>
    </font>
    <font>
      <i/>
      <sz val="14"/>
      <color indexed="8"/>
      <name val="Times New Roman"/>
      <family val="1"/>
      <charset val="204"/>
    </font>
    <font>
      <sz val="14"/>
      <color theme="1"/>
      <name val="Times New Roman"/>
      <family val="1"/>
      <charset val="204"/>
    </font>
    <font>
      <sz val="12"/>
      <name val="Times New Roman"/>
      <family val="1"/>
      <charset val="204"/>
    </font>
    <font>
      <b/>
      <sz val="16"/>
      <color theme="1"/>
      <name val="Calibri"/>
      <family val="2"/>
      <scheme val="minor"/>
    </font>
    <font>
      <b/>
      <sz val="16"/>
      <color theme="1"/>
      <name val="Times New Roman"/>
      <family val="1"/>
      <charset val="204"/>
    </font>
    <font>
      <b/>
      <sz val="16"/>
      <color rgb="FF000000"/>
      <name val="Times New Roman"/>
      <family val="1"/>
      <charset val="204"/>
    </font>
    <font>
      <b/>
      <sz val="14"/>
      <color rgb="FF000000"/>
      <name val="Times New Roman"/>
      <family val="1"/>
      <charset val="204"/>
    </font>
    <font>
      <sz val="10"/>
      <color rgb="FF00000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C0C0C0"/>
      </bottom>
      <diagonal/>
    </border>
    <border>
      <left style="medium">
        <color rgb="FFC0C0C0"/>
      </left>
      <right/>
      <top style="medium">
        <color rgb="FFC0C0C0"/>
      </top>
      <bottom style="medium">
        <color rgb="FFC0C0C0"/>
      </bottom>
      <diagonal/>
    </border>
    <border>
      <left/>
      <right/>
      <top style="medium">
        <color rgb="FFC0C0C0"/>
      </top>
      <bottom style="medium">
        <color rgb="FFC0C0C0"/>
      </bottom>
      <diagonal/>
    </border>
    <border>
      <left/>
      <right style="medium">
        <color rgb="FFC0C0C0"/>
      </right>
      <top style="medium">
        <color rgb="FFC0C0C0"/>
      </top>
      <bottom style="medium">
        <color rgb="FFC0C0C0"/>
      </bottom>
      <diagonal/>
    </border>
    <border>
      <left style="medium">
        <color rgb="FFC0C0C0"/>
      </left>
      <right/>
      <top style="medium">
        <color rgb="FFC0C0C0"/>
      </top>
      <bottom style="thin">
        <color auto="1"/>
      </bottom>
      <diagonal/>
    </border>
    <border>
      <left/>
      <right/>
      <top style="medium">
        <color rgb="FFC0C0C0"/>
      </top>
      <bottom style="thin">
        <color auto="1"/>
      </bottom>
      <diagonal/>
    </border>
    <border>
      <left/>
      <right style="medium">
        <color rgb="FFC0C0C0"/>
      </right>
      <top style="medium">
        <color rgb="FFC0C0C0"/>
      </top>
      <bottom style="thin">
        <color auto="1"/>
      </bottom>
      <diagonal/>
    </border>
    <border>
      <left style="medium">
        <color rgb="FFC0C0C0"/>
      </left>
      <right/>
      <top style="thin">
        <color auto="1"/>
      </top>
      <bottom style="medium">
        <color rgb="FFC0C0C0"/>
      </bottom>
      <diagonal/>
    </border>
    <border>
      <left/>
      <right/>
      <top style="thin">
        <color auto="1"/>
      </top>
      <bottom style="medium">
        <color rgb="FFC0C0C0"/>
      </bottom>
      <diagonal/>
    </border>
    <border>
      <left/>
      <right style="medium">
        <color rgb="FFC0C0C0"/>
      </right>
      <top style="thin">
        <color auto="1"/>
      </top>
      <bottom style="medium">
        <color rgb="FFC0C0C0"/>
      </bottom>
      <diagonal/>
    </border>
    <border>
      <left/>
      <right style="thin">
        <color rgb="FF000000"/>
      </right>
      <top style="thin">
        <color rgb="FF000000"/>
      </top>
      <bottom/>
      <diagonal/>
    </border>
    <border>
      <left style="thin">
        <color rgb="FF000000"/>
      </left>
      <right/>
      <top style="thin">
        <color rgb="FF000000"/>
      </top>
      <bottom/>
      <diagonal/>
    </border>
  </borders>
  <cellStyleXfs count="2">
    <xf numFmtId="0" fontId="0" fillId="0" borderId="0"/>
    <xf numFmtId="0" fontId="5" fillId="0" borderId="0"/>
  </cellStyleXfs>
  <cellXfs count="87">
    <xf numFmtId="0" fontId="0" fillId="0" borderId="0" xfId="0"/>
    <xf numFmtId="0" fontId="1" fillId="0" borderId="1" xfId="0" applyFont="1" applyFill="1" applyBorder="1" applyAlignment="1">
      <alignment vertical="center" wrapText="1"/>
    </xf>
    <xf numFmtId="0" fontId="0" fillId="0" borderId="0" xfId="0" applyFill="1"/>
    <xf numFmtId="0" fontId="6" fillId="0" borderId="0" xfId="1" applyFont="1" applyFill="1"/>
    <xf numFmtId="0" fontId="2" fillId="0" borderId="1" xfId="0" applyFont="1" applyFill="1" applyBorder="1" applyAlignment="1">
      <alignment horizontal="center" vertical="top" wrapText="1"/>
    </xf>
    <xf numFmtId="0" fontId="7" fillId="0" borderId="0" xfId="0" applyFont="1" applyFill="1"/>
    <xf numFmtId="0" fontId="8" fillId="0" borderId="0" xfId="0" applyFont="1" applyFill="1"/>
    <xf numFmtId="2" fontId="7" fillId="0" borderId="0" xfId="0" applyNumberFormat="1" applyFont="1" applyFill="1"/>
    <xf numFmtId="0" fontId="4" fillId="0" borderId="0" xfId="0" applyFont="1"/>
    <xf numFmtId="4" fontId="9" fillId="2" borderId="0" xfId="0" applyNumberFormat="1" applyFont="1" applyFill="1" applyBorder="1" applyAlignment="1">
      <alignment vertical="center"/>
    </xf>
    <xf numFmtId="0" fontId="3" fillId="2" borderId="0" xfId="0" applyFont="1" applyFill="1" applyAlignment="1">
      <alignment vertical="center"/>
    </xf>
    <xf numFmtId="0" fontId="11" fillId="0" borderId="0" xfId="0" applyFont="1" applyFill="1"/>
    <xf numFmtId="4" fontId="15" fillId="0" borderId="0" xfId="0" applyNumberFormat="1" applyFont="1" applyFill="1"/>
    <xf numFmtId="0" fontId="1" fillId="0" borderId="1" xfId="0" applyFont="1" applyFill="1" applyBorder="1" applyAlignment="1">
      <alignment horizontal="center" vertical="center" wrapText="1"/>
    </xf>
    <xf numFmtId="4" fontId="23" fillId="0" borderId="1" xfId="0" applyNumberFormat="1" applyFont="1" applyFill="1" applyBorder="1" applyAlignment="1">
      <alignment horizontal="center" vertical="top" wrapText="1"/>
    </xf>
    <xf numFmtId="0" fontId="21" fillId="0" borderId="1" xfId="0" applyFont="1" applyFill="1" applyBorder="1" applyAlignment="1">
      <alignment vertical="top" wrapText="1"/>
    </xf>
    <xf numFmtId="0" fontId="1" fillId="0" borderId="1"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0" fillId="0" borderId="0" xfId="0" applyFill="1" applyAlignment="1">
      <alignment wrapText="1"/>
    </xf>
    <xf numFmtId="4" fontId="4" fillId="2" borderId="0" xfId="0" applyNumberFormat="1" applyFont="1" applyFill="1" applyBorder="1" applyAlignment="1">
      <alignment horizontal="center" vertical="center"/>
    </xf>
    <xf numFmtId="0" fontId="22" fillId="0" borderId="5" xfId="0" applyFont="1" applyFill="1" applyBorder="1" applyAlignment="1">
      <alignment horizontal="left" vertical="top" wrapText="1"/>
    </xf>
    <xf numFmtId="0" fontId="23" fillId="0" borderId="5" xfId="0" applyFont="1" applyFill="1" applyBorder="1" applyAlignment="1">
      <alignment horizontal="center" vertical="top" wrapText="1"/>
    </xf>
    <xf numFmtId="0" fontId="9" fillId="2" borderId="0"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23" fillId="0" borderId="2" xfId="0" applyFont="1" applyFill="1" applyBorder="1" applyAlignment="1">
      <alignment horizontal="justify" vertical="top" wrapText="1"/>
    </xf>
    <xf numFmtId="0" fontId="23" fillId="0" borderId="3" xfId="0" applyFont="1" applyFill="1" applyBorder="1" applyAlignment="1">
      <alignment horizontal="center" vertical="top" wrapText="1"/>
    </xf>
    <xf numFmtId="4" fontId="24" fillId="0" borderId="5" xfId="0" applyNumberFormat="1" applyFont="1" applyFill="1" applyBorder="1" applyAlignment="1">
      <alignment horizontal="center" vertical="center" wrapText="1"/>
    </xf>
    <xf numFmtId="0" fontId="1" fillId="0" borderId="5" xfId="0" applyFont="1" applyFill="1" applyBorder="1" applyAlignment="1">
      <alignment vertical="center" wrapText="1"/>
    </xf>
    <xf numFmtId="0" fontId="0" fillId="0" borderId="0" xfId="0" applyFill="1" applyBorder="1"/>
    <xf numFmtId="0" fontId="4" fillId="0" borderId="0" xfId="0" applyFont="1" applyBorder="1"/>
    <xf numFmtId="0" fontId="1" fillId="0" borderId="11" xfId="0" applyFont="1" applyFill="1" applyBorder="1" applyAlignment="1">
      <alignment horizontal="left" vertical="center" wrapText="1"/>
    </xf>
    <xf numFmtId="4" fontId="13" fillId="3" borderId="0" xfId="0" applyNumberFormat="1" applyFont="1" applyFill="1" applyBorder="1" applyAlignment="1">
      <alignment horizontal="center" vertical="center"/>
    </xf>
    <xf numFmtId="0" fontId="1" fillId="0" borderId="0"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0" fillId="0" borderId="0" xfId="0" applyFont="1" applyFill="1"/>
    <xf numFmtId="4" fontId="1" fillId="0" borderId="1" xfId="0" applyNumberFormat="1" applyFont="1" applyFill="1" applyBorder="1" applyAlignment="1">
      <alignment horizontal="center" vertical="center" wrapText="1"/>
    </xf>
    <xf numFmtId="0" fontId="0" fillId="0" borderId="0" xfId="0" applyFont="1"/>
    <xf numFmtId="0" fontId="1" fillId="0" borderId="13" xfId="0" applyFont="1" applyFill="1" applyBorder="1" applyAlignment="1">
      <alignment vertical="center" wrapText="1"/>
    </xf>
    <xf numFmtId="0" fontId="1" fillId="0" borderId="13" xfId="0" applyFont="1" applyFill="1" applyBorder="1" applyAlignment="1">
      <alignment vertical="center" wrapText="1"/>
    </xf>
    <xf numFmtId="0" fontId="0" fillId="0" borderId="1" xfId="0" applyFill="1" applyBorder="1" applyAlignment="1">
      <alignment horizontal="center" wrapText="1"/>
    </xf>
    <xf numFmtId="0" fontId="0" fillId="0" borderId="1" xfId="0" applyFill="1" applyBorder="1" applyAlignment="1">
      <alignment horizontal="center" vertical="center" wrapText="1"/>
    </xf>
    <xf numFmtId="10" fontId="1" fillId="0" borderId="1" xfId="0" applyNumberFormat="1" applyFont="1" applyFill="1" applyBorder="1" applyAlignment="1">
      <alignment horizontal="center" vertical="center" wrapText="1"/>
    </xf>
    <xf numFmtId="4" fontId="1" fillId="0" borderId="5" xfId="0" applyNumberFormat="1" applyFont="1" applyFill="1" applyBorder="1" applyAlignment="1">
      <alignment horizontal="center" vertical="center" wrapText="1"/>
    </xf>
    <xf numFmtId="0" fontId="7" fillId="0" borderId="1" xfId="0" applyFont="1" applyFill="1" applyBorder="1"/>
    <xf numFmtId="0" fontId="9" fillId="2" borderId="0" xfId="0" applyFont="1" applyFill="1" applyBorder="1" applyAlignment="1">
      <alignment horizontal="left" vertical="center" wrapText="1"/>
    </xf>
    <xf numFmtId="0" fontId="8" fillId="0" borderId="0" xfId="0" applyFont="1" applyFill="1" applyAlignment="1">
      <alignment horizontal="left" vertical="center" wrapText="1"/>
    </xf>
    <xf numFmtId="14" fontId="8" fillId="0" borderId="0" xfId="0" applyNumberFormat="1" applyFont="1" applyFill="1" applyAlignment="1">
      <alignment horizontal="left" vertical="center" wrapText="1"/>
    </xf>
    <xf numFmtId="0" fontId="1" fillId="0" borderId="1" xfId="0" applyFont="1" applyFill="1" applyBorder="1" applyAlignment="1">
      <alignment horizontal="left" vertical="center" wrapText="1"/>
    </xf>
    <xf numFmtId="0" fontId="1" fillId="0" borderId="6" xfId="0" applyFont="1" applyFill="1" applyBorder="1" applyAlignment="1">
      <alignment horizontal="center" vertical="center" wrapText="1"/>
    </xf>
    <xf numFmtId="0" fontId="18" fillId="0" borderId="0" xfId="1" applyFont="1" applyFill="1" applyAlignment="1">
      <alignment horizontal="right" vertical="center" wrapText="1"/>
    </xf>
    <xf numFmtId="0" fontId="4" fillId="0" borderId="0" xfId="1" applyFont="1" applyFill="1" applyAlignment="1">
      <alignment horizontal="right" vertical="center" wrapText="1"/>
    </xf>
    <xf numFmtId="0" fontId="14" fillId="0" borderId="0" xfId="0" applyFont="1" applyFill="1" applyAlignment="1">
      <alignment horizontal="center" vertical="top" wrapText="1"/>
    </xf>
    <xf numFmtId="0" fontId="1" fillId="0" borderId="5" xfId="0" applyFont="1" applyFill="1" applyBorder="1" applyAlignment="1">
      <alignment horizontal="center" vertical="center" wrapText="1"/>
    </xf>
    <xf numFmtId="0" fontId="0" fillId="0" borderId="2" xfId="0" applyFill="1" applyBorder="1"/>
    <xf numFmtId="0" fontId="0" fillId="0" borderId="26" xfId="0" applyFill="1" applyBorder="1"/>
    <xf numFmtId="0" fontId="1" fillId="0" borderId="3"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9" fillId="0" borderId="7" xfId="0" applyFont="1" applyFill="1" applyBorder="1" applyAlignment="1">
      <alignment horizontal="left" vertical="top" wrapText="1"/>
    </xf>
    <xf numFmtId="0" fontId="9" fillId="0" borderId="8" xfId="0" applyFont="1" applyFill="1" applyBorder="1" applyAlignment="1">
      <alignment horizontal="left" vertical="top" wrapText="1"/>
    </xf>
    <xf numFmtId="0" fontId="9" fillId="0" borderId="9" xfId="0" applyFont="1" applyFill="1" applyBorder="1" applyAlignment="1">
      <alignment horizontal="left" vertical="top" wrapText="1"/>
    </xf>
    <xf numFmtId="0" fontId="9" fillId="0" borderId="10" xfId="0" applyFont="1" applyFill="1" applyBorder="1" applyAlignment="1">
      <alignment horizontal="left" vertical="top" wrapText="1"/>
    </xf>
    <xf numFmtId="0" fontId="9" fillId="0" borderId="11" xfId="0" applyFont="1" applyFill="1" applyBorder="1" applyAlignment="1">
      <alignment horizontal="left" vertical="top" wrapText="1"/>
    </xf>
    <xf numFmtId="0" fontId="9" fillId="0" borderId="12" xfId="0" applyFont="1" applyFill="1" applyBorder="1" applyAlignment="1">
      <alignment horizontal="left" vertical="top" wrapText="1"/>
    </xf>
    <xf numFmtId="0" fontId="1" fillId="0" borderId="13" xfId="0" applyFont="1" applyFill="1" applyBorder="1" applyAlignment="1">
      <alignment horizontal="left" vertical="center" wrapText="1"/>
    </xf>
    <xf numFmtId="0" fontId="1" fillId="0" borderId="14"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20" fillId="0" borderId="23"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24" xfId="0" applyFont="1" applyFill="1" applyBorder="1" applyAlignment="1">
      <alignment horizontal="center" vertical="center" wrapText="1"/>
    </xf>
    <xf numFmtId="0" fontId="1" fillId="0" borderId="13" xfId="0" applyFont="1" applyFill="1" applyBorder="1" applyAlignment="1">
      <alignment vertical="center" wrapText="1"/>
    </xf>
    <xf numFmtId="0" fontId="1" fillId="0" borderId="14" xfId="0" applyFont="1" applyFill="1" applyBorder="1" applyAlignment="1">
      <alignment vertical="center" wrapText="1"/>
    </xf>
    <xf numFmtId="0" fontId="1" fillId="0" borderId="15" xfId="0" applyFont="1" applyFill="1" applyBorder="1" applyAlignment="1">
      <alignment vertical="center" wrapText="1"/>
    </xf>
    <xf numFmtId="0" fontId="19" fillId="0" borderId="16" xfId="0" applyFont="1" applyFill="1" applyBorder="1" applyAlignment="1">
      <alignment horizontal="left"/>
    </xf>
    <xf numFmtId="0" fontId="20" fillId="0" borderId="17" xfId="0" applyFont="1" applyFill="1" applyBorder="1" applyAlignment="1">
      <alignment horizontal="left" vertical="center"/>
    </xf>
    <xf numFmtId="0" fontId="20" fillId="0" borderId="18" xfId="0" applyFont="1" applyFill="1" applyBorder="1" applyAlignment="1">
      <alignment horizontal="left" vertical="center"/>
    </xf>
    <xf numFmtId="0" fontId="20" fillId="0" borderId="19" xfId="0" applyFont="1" applyFill="1" applyBorder="1" applyAlignment="1">
      <alignment horizontal="left" vertical="center"/>
    </xf>
    <xf numFmtId="0" fontId="20" fillId="0" borderId="20" xfId="0" applyFont="1" applyFill="1" applyBorder="1" applyAlignment="1">
      <alignment horizontal="center" vertical="center" wrapText="1"/>
    </xf>
    <xf numFmtId="0" fontId="20" fillId="0" borderId="21" xfId="0" applyFont="1" applyFill="1" applyBorder="1" applyAlignment="1">
      <alignment horizontal="center" vertical="center" wrapText="1"/>
    </xf>
    <xf numFmtId="0" fontId="20" fillId="0" borderId="22" xfId="0" applyFont="1" applyFill="1" applyBorder="1" applyAlignment="1">
      <alignment horizontal="center" vertical="center" wrapText="1"/>
    </xf>
    <xf numFmtId="0" fontId="20" fillId="0" borderId="23" xfId="0" applyFont="1" applyFill="1" applyBorder="1" applyAlignment="1">
      <alignment horizontal="center" vertical="top" wrapText="1"/>
    </xf>
    <xf numFmtId="0" fontId="20" fillId="0" borderId="24" xfId="0" applyFont="1" applyFill="1" applyBorder="1" applyAlignment="1">
      <alignment horizontal="center" vertical="top" wrapText="1"/>
    </xf>
    <xf numFmtId="0" fontId="20" fillId="0" borderId="25" xfId="0" applyFont="1" applyFill="1" applyBorder="1" applyAlignment="1">
      <alignment horizontal="center" vertical="top" wrapText="1"/>
    </xf>
    <xf numFmtId="0" fontId="3" fillId="2" borderId="0" xfId="0" applyFont="1" applyFill="1" applyBorder="1" applyAlignment="1">
      <alignment horizontal="left" vertical="center" wrapText="1"/>
    </xf>
    <xf numFmtId="0" fontId="12" fillId="2" borderId="0" xfId="0" applyFont="1" applyFill="1" applyBorder="1" applyAlignment="1">
      <alignment horizontal="left" vertical="center" wrapText="1"/>
    </xf>
    <xf numFmtId="0" fontId="3" fillId="3" borderId="0" xfId="0" applyFont="1" applyFill="1" applyBorder="1" applyAlignment="1">
      <alignment horizontal="left" vertical="center" wrapText="1"/>
    </xf>
    <xf numFmtId="4" fontId="16" fillId="2" borderId="0" xfId="0" applyNumberFormat="1" applyFont="1" applyFill="1" applyBorder="1" applyAlignment="1">
      <alignment horizontal="center" vertical="center" wrapText="1"/>
    </xf>
    <xf numFmtId="4" fontId="10" fillId="2" borderId="0" xfId="0" applyNumberFormat="1" applyFont="1" applyFill="1" applyBorder="1" applyAlignment="1">
      <alignment horizontal="left" vertical="center" wrapText="1"/>
    </xf>
  </cellXfs>
  <cellStyles count="2">
    <cellStyle name="Excel Built-in Normal" xfId="1"/>
    <cellStyle name="Обычный" xfId="0" builtinId="0"/>
  </cellStyles>
  <dxfs count="2">
    <dxf>
      <fill>
        <patternFill patternType="solid">
          <fgColor rgb="FFFF0000"/>
          <bgColor rgb="FFFF0000"/>
        </patternFill>
      </fill>
    </dxf>
    <dxf>
      <fill>
        <patternFill patternType="solid">
          <fgColor rgb="FFFF0000"/>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11</xdr:col>
      <xdr:colOff>70152</xdr:colOff>
      <xdr:row>9</xdr:row>
      <xdr:rowOff>1435853</xdr:rowOff>
    </xdr:from>
    <xdr:to>
      <xdr:col>11</xdr:col>
      <xdr:colOff>1469570</xdr:colOff>
      <xdr:row>9</xdr:row>
      <xdr:rowOff>1854651</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50331" y="5830960"/>
          <a:ext cx="1399418" cy="4187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490009</xdr:colOff>
      <xdr:row>9</xdr:row>
      <xdr:rowOff>2468033</xdr:rowOff>
    </xdr:from>
    <xdr:to>
      <xdr:col>12</xdr:col>
      <xdr:colOff>1423459</xdr:colOff>
      <xdr:row>9</xdr:row>
      <xdr:rowOff>2820458</xdr:rowOff>
    </xdr:to>
    <xdr:pic>
      <xdr:nvPicPr>
        <xdr:cNvPr id="3" name="Picture 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132176" y="6182783"/>
          <a:ext cx="93345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123824</xdr:colOff>
      <xdr:row>9</xdr:row>
      <xdr:rowOff>1592036</xdr:rowOff>
    </xdr:from>
    <xdr:to>
      <xdr:col>13</xdr:col>
      <xdr:colOff>2143125</xdr:colOff>
      <xdr:row>9</xdr:row>
      <xdr:rowOff>1952625</xdr:rowOff>
    </xdr:to>
    <xdr:pic>
      <xdr:nvPicPr>
        <xdr:cNvPr id="4" name="Picture 5"/>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915288" y="5987143"/>
          <a:ext cx="2019301" cy="3605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638175</xdr:colOff>
      <xdr:row>9</xdr:row>
      <xdr:rowOff>1371600</xdr:rowOff>
    </xdr:from>
    <xdr:to>
      <xdr:col>13</xdr:col>
      <xdr:colOff>809625</xdr:colOff>
      <xdr:row>9</xdr:row>
      <xdr:rowOff>1628775</xdr:rowOff>
    </xdr:to>
    <xdr:pic>
      <xdr:nvPicPr>
        <xdr:cNvPr id="5" name="Picture 6"/>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639925" y="5457825"/>
          <a:ext cx="17145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6"/>
  <sheetViews>
    <sheetView tabSelected="1" view="pageBreakPreview" topLeftCell="A4" zoomScale="70" zoomScaleNormal="70" zoomScaleSheetLayoutView="70" workbookViewId="0">
      <selection activeCell="A14" sqref="A14:N14"/>
    </sheetView>
  </sheetViews>
  <sheetFormatPr defaultRowHeight="15" x14ac:dyDescent="0.25"/>
  <cols>
    <col min="1" max="1" width="4.28515625" style="2" customWidth="1"/>
    <col min="2" max="2" width="46.7109375" style="18" customWidth="1"/>
    <col min="3" max="3" width="17.28515625" style="2" customWidth="1"/>
    <col min="4" max="4" width="14.5703125" style="2" customWidth="1"/>
    <col min="5" max="5" width="17" style="2" customWidth="1"/>
    <col min="6" max="6" width="19.140625" style="2" hidden="1" customWidth="1"/>
    <col min="7" max="7" width="15.140625" style="2" customWidth="1"/>
    <col min="8" max="9" width="29.42578125" style="2" customWidth="1"/>
    <col min="10" max="10" width="25" style="2" customWidth="1"/>
    <col min="11" max="11" width="18.28515625" style="2" customWidth="1"/>
    <col min="12" max="13" width="24" style="2" customWidth="1"/>
    <col min="14" max="14" width="36.5703125" style="2" customWidth="1"/>
    <col min="15" max="15" width="12.140625" style="2" bestFit="1" customWidth="1"/>
    <col min="16" max="16" width="19.42578125" style="2" customWidth="1"/>
    <col min="17" max="17" width="11.140625" style="2" bestFit="1" customWidth="1"/>
    <col min="18" max="16384" width="9.140625" style="2"/>
  </cols>
  <sheetData>
    <row r="1" spans="1:36" ht="60" customHeight="1" x14ac:dyDescent="0.25">
      <c r="L1" s="49" t="s">
        <v>33</v>
      </c>
      <c r="M1" s="50"/>
      <c r="N1" s="50"/>
    </row>
    <row r="2" spans="1:36" ht="16.5" x14ac:dyDescent="0.25">
      <c r="N2" s="3"/>
    </row>
    <row r="3" spans="1:36" ht="25.5" customHeight="1" x14ac:dyDescent="0.25">
      <c r="B3" s="51" t="s">
        <v>23</v>
      </c>
      <c r="C3" s="51"/>
      <c r="D3" s="51"/>
      <c r="E3" s="51"/>
      <c r="F3" s="51"/>
      <c r="G3" s="51"/>
      <c r="H3" s="51"/>
      <c r="I3" s="51"/>
      <c r="J3" s="51"/>
      <c r="K3" s="51"/>
      <c r="L3" s="51"/>
      <c r="M3" s="51"/>
      <c r="N3" s="51"/>
    </row>
    <row r="4" spans="1:36" ht="15" customHeight="1" x14ac:dyDescent="0.25">
      <c r="A4" s="47" t="s">
        <v>0</v>
      </c>
      <c r="B4" s="47"/>
      <c r="C4" s="57" t="s">
        <v>37</v>
      </c>
      <c r="D4" s="58"/>
      <c r="E4" s="58"/>
      <c r="F4" s="58"/>
      <c r="G4" s="58"/>
      <c r="H4" s="58"/>
      <c r="I4" s="58"/>
      <c r="J4" s="58"/>
      <c r="K4" s="58"/>
      <c r="L4" s="58"/>
      <c r="M4" s="58"/>
      <c r="N4" s="59"/>
    </row>
    <row r="5" spans="1:36" ht="18" customHeight="1" x14ac:dyDescent="0.25">
      <c r="A5" s="47"/>
      <c r="B5" s="47"/>
      <c r="C5" s="60"/>
      <c r="D5" s="61"/>
      <c r="E5" s="61"/>
      <c r="F5" s="61"/>
      <c r="G5" s="61"/>
      <c r="H5" s="61"/>
      <c r="I5" s="61"/>
      <c r="J5" s="61"/>
      <c r="K5" s="61"/>
      <c r="L5" s="61"/>
      <c r="M5" s="61"/>
      <c r="N5" s="62"/>
    </row>
    <row r="6" spans="1:36" ht="41.25" customHeight="1" x14ac:dyDescent="0.25">
      <c r="A6" s="63" t="s">
        <v>19</v>
      </c>
      <c r="B6" s="65"/>
      <c r="C6" s="69" t="s">
        <v>29</v>
      </c>
      <c r="D6" s="70"/>
      <c r="E6" s="70"/>
      <c r="F6" s="70"/>
      <c r="G6" s="70"/>
      <c r="H6" s="70"/>
      <c r="I6" s="70"/>
      <c r="J6" s="70"/>
      <c r="K6" s="70"/>
      <c r="L6" s="70"/>
      <c r="M6" s="70"/>
      <c r="N6" s="71"/>
    </row>
    <row r="7" spans="1:36" ht="86.25" customHeight="1" x14ac:dyDescent="0.3">
      <c r="A7" s="47" t="s">
        <v>1</v>
      </c>
      <c r="B7" s="47"/>
      <c r="C7" s="63" t="s">
        <v>13</v>
      </c>
      <c r="D7" s="64"/>
      <c r="E7" s="64"/>
      <c r="F7" s="64"/>
      <c r="G7" s="64"/>
      <c r="H7" s="64"/>
      <c r="I7" s="64"/>
      <c r="J7" s="64"/>
      <c r="K7" s="64"/>
      <c r="L7" s="64"/>
      <c r="M7" s="64"/>
      <c r="N7" s="65"/>
      <c r="R7" s="8"/>
      <c r="S7" s="44"/>
      <c r="T7" s="44"/>
      <c r="U7" s="44"/>
      <c r="V7" s="44"/>
      <c r="W7" s="44"/>
      <c r="X7" s="44"/>
      <c r="Y7" s="44"/>
      <c r="Z7" s="44"/>
      <c r="AA7" s="44"/>
      <c r="AB7" s="44"/>
      <c r="AC7" s="44"/>
      <c r="AD7" s="44"/>
      <c r="AE7" s="44"/>
      <c r="AF7" s="44"/>
      <c r="AG7" s="44"/>
      <c r="AH7" s="44"/>
    </row>
    <row r="8" spans="1:36" s="28" customFormat="1" ht="33" customHeight="1" x14ac:dyDescent="0.3">
      <c r="A8" s="30"/>
      <c r="B8" s="30" t="s">
        <v>24</v>
      </c>
      <c r="C8" s="30"/>
      <c r="D8" s="30"/>
      <c r="E8" s="30"/>
      <c r="F8" s="30"/>
      <c r="G8" s="30"/>
      <c r="H8" s="30"/>
      <c r="I8" s="30"/>
      <c r="J8" s="30"/>
      <c r="K8" s="30"/>
      <c r="L8" s="30"/>
      <c r="M8" s="30"/>
      <c r="N8" s="30"/>
      <c r="R8" s="29"/>
      <c r="S8" s="22"/>
      <c r="T8" s="22"/>
      <c r="U8" s="22"/>
      <c r="V8" s="22"/>
      <c r="W8" s="22"/>
      <c r="X8" s="22"/>
      <c r="Y8" s="22"/>
      <c r="Z8" s="22"/>
      <c r="AA8" s="22"/>
      <c r="AB8" s="22"/>
      <c r="AC8" s="22"/>
      <c r="AD8" s="22"/>
      <c r="AE8" s="22"/>
      <c r="AF8" s="22"/>
      <c r="AG8" s="22"/>
      <c r="AH8" s="22"/>
    </row>
    <row r="9" spans="1:36" ht="115.5" customHeight="1" x14ac:dyDescent="0.25">
      <c r="A9" s="27" t="s">
        <v>6</v>
      </c>
      <c r="B9" s="48" t="s">
        <v>32</v>
      </c>
      <c r="C9" s="48" t="s">
        <v>12</v>
      </c>
      <c r="D9" s="48" t="s">
        <v>7</v>
      </c>
      <c r="E9" s="48" t="s">
        <v>31</v>
      </c>
      <c r="F9" s="53"/>
      <c r="G9" s="55" t="s">
        <v>2</v>
      </c>
      <c r="H9" s="52" t="s">
        <v>28</v>
      </c>
      <c r="I9" s="52"/>
      <c r="J9" s="52"/>
      <c r="K9" s="52" t="s">
        <v>9</v>
      </c>
      <c r="L9" s="52"/>
      <c r="M9" s="52"/>
      <c r="N9" s="27" t="s">
        <v>11</v>
      </c>
      <c r="R9"/>
      <c r="S9"/>
      <c r="T9"/>
      <c r="U9"/>
      <c r="V9"/>
      <c r="W9"/>
      <c r="X9"/>
      <c r="Y9"/>
      <c r="Z9"/>
      <c r="AA9"/>
      <c r="AB9"/>
      <c r="AC9"/>
      <c r="AD9"/>
      <c r="AE9"/>
      <c r="AF9"/>
      <c r="AG9"/>
      <c r="AH9"/>
      <c r="AI9"/>
      <c r="AJ9"/>
    </row>
    <row r="10" spans="1:36" ht="153.75" customHeight="1" x14ac:dyDescent="0.25">
      <c r="A10" s="1"/>
      <c r="B10" s="52"/>
      <c r="C10" s="48"/>
      <c r="D10" s="48"/>
      <c r="E10" s="48"/>
      <c r="F10" s="54"/>
      <c r="G10" s="56"/>
      <c r="H10" s="17" t="s">
        <v>38</v>
      </c>
      <c r="I10" s="17" t="s">
        <v>39</v>
      </c>
      <c r="J10" s="17" t="s">
        <v>40</v>
      </c>
      <c r="K10" s="23" t="s">
        <v>25</v>
      </c>
      <c r="L10" s="13" t="s">
        <v>3</v>
      </c>
      <c r="M10" s="13" t="s">
        <v>4</v>
      </c>
      <c r="N10" s="4" t="s">
        <v>5</v>
      </c>
      <c r="O10" s="34"/>
      <c r="P10" s="34"/>
      <c r="Q10" s="34"/>
      <c r="R10" s="36"/>
      <c r="S10" s="36"/>
      <c r="T10"/>
      <c r="U10"/>
      <c r="V10"/>
      <c r="W10"/>
      <c r="X10"/>
      <c r="Y10"/>
      <c r="Z10"/>
      <c r="AA10"/>
      <c r="AB10"/>
      <c r="AC10"/>
      <c r="AD10"/>
      <c r="AE10"/>
      <c r="AF10"/>
      <c r="AG10"/>
      <c r="AH10"/>
      <c r="AI10"/>
      <c r="AJ10"/>
    </row>
    <row r="11" spans="1:36" ht="22.5" customHeight="1" x14ac:dyDescent="0.25">
      <c r="A11" s="38"/>
      <c r="B11" s="39">
        <v>1</v>
      </c>
      <c r="C11" s="23">
        <v>2</v>
      </c>
      <c r="D11" s="16">
        <v>3</v>
      </c>
      <c r="E11" s="23">
        <v>4</v>
      </c>
      <c r="F11" s="23">
        <v>5</v>
      </c>
      <c r="G11" s="23">
        <v>5</v>
      </c>
      <c r="H11" s="23">
        <v>6</v>
      </c>
      <c r="I11" s="23">
        <v>7</v>
      </c>
      <c r="J11" s="23">
        <v>8</v>
      </c>
      <c r="K11" s="1">
        <v>9</v>
      </c>
      <c r="L11" s="23">
        <v>10</v>
      </c>
      <c r="M11" s="1">
        <v>11</v>
      </c>
      <c r="N11" s="23">
        <v>12</v>
      </c>
      <c r="O11" s="34"/>
      <c r="P11" s="34"/>
      <c r="Q11" s="34"/>
      <c r="R11" s="36"/>
      <c r="S11" s="36"/>
      <c r="T11"/>
      <c r="U11"/>
      <c r="V11"/>
      <c r="W11"/>
      <c r="X11"/>
      <c r="Y11"/>
      <c r="Z11"/>
      <c r="AA11"/>
      <c r="AB11"/>
      <c r="AC11"/>
      <c r="AD11"/>
      <c r="AE11"/>
      <c r="AF11"/>
      <c r="AG11"/>
      <c r="AH11"/>
      <c r="AI11"/>
      <c r="AJ11"/>
    </row>
    <row r="12" spans="1:36" ht="22.5" customHeight="1" x14ac:dyDescent="0.25">
      <c r="A12" s="37">
        <v>1</v>
      </c>
      <c r="B12" s="40" t="s">
        <v>37</v>
      </c>
      <c r="C12" s="1" t="s">
        <v>34</v>
      </c>
      <c r="D12" s="33" t="s">
        <v>30</v>
      </c>
      <c r="E12" s="23">
        <v>1</v>
      </c>
      <c r="F12" s="32"/>
      <c r="G12" s="23">
        <v>3</v>
      </c>
      <c r="H12" s="23">
        <v>500000</v>
      </c>
      <c r="I12" s="23">
        <v>500000</v>
      </c>
      <c r="J12" s="42">
        <v>300000</v>
      </c>
      <c r="K12" s="35">
        <f>(H12+I12+J12)/3</f>
        <v>433333.33</v>
      </c>
      <c r="L12" s="35">
        <f>SQRT(((SUM((POWER(H12-K12,2)),(POWER(J12-K12,2)),POWER(I12-K12,2))))/(G12-1))</f>
        <v>115470.05</v>
      </c>
      <c r="M12" s="41">
        <f>L12/K12</f>
        <v>0.26650000000000001</v>
      </c>
      <c r="N12" s="35">
        <f t="shared" ref="N12" si="0">K12*E12</f>
        <v>433333.33</v>
      </c>
      <c r="O12" s="34"/>
      <c r="P12" s="34"/>
      <c r="Q12" s="34"/>
      <c r="R12" s="36"/>
      <c r="S12" s="36"/>
      <c r="T12"/>
      <c r="U12"/>
      <c r="V12"/>
      <c r="W12"/>
      <c r="X12"/>
      <c r="Y12"/>
      <c r="Z12"/>
      <c r="AA12"/>
      <c r="AB12"/>
      <c r="AC12"/>
      <c r="AD12"/>
      <c r="AE12"/>
      <c r="AF12"/>
      <c r="AG12"/>
      <c r="AH12"/>
      <c r="AI12"/>
      <c r="AJ12"/>
    </row>
    <row r="13" spans="1:36" s="5" customFormat="1" ht="21" x14ac:dyDescent="0.25">
      <c r="A13" s="15"/>
      <c r="B13" s="43"/>
      <c r="C13" s="20"/>
      <c r="D13" s="20"/>
      <c r="E13" s="21"/>
      <c r="F13" s="24"/>
      <c r="G13" s="25"/>
      <c r="H13" s="26">
        <f>(H12*E12)</f>
        <v>500000</v>
      </c>
      <c r="I13" s="26">
        <f>(I12*E12)</f>
        <v>500000</v>
      </c>
      <c r="J13" s="26">
        <f>(J12*E12)</f>
        <v>300000</v>
      </c>
      <c r="K13" s="14"/>
      <c r="L13" s="14">
        <f>AVERAGE(L11:L12)</f>
        <v>57740.03</v>
      </c>
      <c r="M13" s="14"/>
      <c r="N13" s="14">
        <f>SUM(N12:N12)</f>
        <v>433333.33</v>
      </c>
      <c r="P13" s="7"/>
      <c r="R13" s="36"/>
      <c r="S13" s="36"/>
      <c r="T13"/>
      <c r="U13"/>
      <c r="V13"/>
      <c r="W13"/>
      <c r="X13"/>
      <c r="Y13"/>
      <c r="Z13"/>
      <c r="AA13"/>
      <c r="AB13"/>
      <c r="AC13"/>
      <c r="AD13"/>
      <c r="AE13"/>
      <c r="AF13"/>
      <c r="AG13"/>
      <c r="AH13"/>
      <c r="AI13"/>
      <c r="AJ13"/>
    </row>
    <row r="14" spans="1:36" s="6" customFormat="1" x14ac:dyDescent="0.25">
      <c r="A14" s="45" t="s">
        <v>8</v>
      </c>
      <c r="B14" s="45"/>
      <c r="C14" s="45"/>
      <c r="D14" s="45"/>
      <c r="E14" s="45"/>
      <c r="F14" s="45"/>
      <c r="G14" s="45"/>
      <c r="H14" s="45"/>
      <c r="I14" s="45"/>
      <c r="J14" s="45"/>
      <c r="K14" s="45"/>
      <c r="L14" s="45"/>
      <c r="M14" s="45"/>
      <c r="N14" s="45"/>
      <c r="R14" s="36"/>
      <c r="S14" s="36"/>
      <c r="T14"/>
      <c r="U14"/>
      <c r="V14"/>
      <c r="W14"/>
      <c r="X14"/>
      <c r="Y14"/>
      <c r="Z14"/>
      <c r="AA14"/>
      <c r="AB14"/>
      <c r="AC14"/>
      <c r="AD14"/>
      <c r="AE14"/>
      <c r="AF14"/>
      <c r="AG14"/>
      <c r="AH14"/>
      <c r="AI14"/>
      <c r="AJ14"/>
    </row>
    <row r="15" spans="1:36" s="6" customFormat="1" ht="38.25" customHeight="1" x14ac:dyDescent="0.25">
      <c r="A15" s="46" t="s">
        <v>10</v>
      </c>
      <c r="B15" s="46"/>
      <c r="C15" s="46"/>
      <c r="D15" s="46"/>
      <c r="E15" s="46"/>
      <c r="F15" s="46"/>
      <c r="G15" s="46"/>
      <c r="H15" s="46"/>
      <c r="I15" s="46"/>
      <c r="J15" s="46"/>
      <c r="K15" s="46"/>
      <c r="L15" s="46"/>
      <c r="M15" s="46"/>
      <c r="N15" s="46"/>
      <c r="R15" s="36"/>
      <c r="S15" s="36"/>
      <c r="T15"/>
      <c r="U15"/>
      <c r="V15"/>
      <c r="W15"/>
      <c r="X15"/>
      <c r="Y15"/>
      <c r="Z15"/>
      <c r="AA15"/>
      <c r="AB15"/>
      <c r="AC15"/>
      <c r="AD15"/>
      <c r="AE15"/>
      <c r="AF15"/>
      <c r="AG15"/>
      <c r="AH15"/>
      <c r="AI15"/>
      <c r="AJ15"/>
    </row>
    <row r="16" spans="1:36" s="6" customFormat="1" ht="23.25" customHeight="1" x14ac:dyDescent="0.25">
      <c r="A16" s="46" t="s">
        <v>17</v>
      </c>
      <c r="B16" s="46"/>
      <c r="C16" s="46"/>
      <c r="D16" s="46"/>
      <c r="E16" s="46"/>
      <c r="F16" s="46"/>
      <c r="G16" s="46"/>
      <c r="H16" s="46"/>
      <c r="I16" s="46"/>
      <c r="J16" s="46"/>
      <c r="K16" s="46"/>
      <c r="L16" s="46"/>
      <c r="M16" s="46"/>
      <c r="N16" s="46"/>
      <c r="R16" s="36"/>
      <c r="S16" s="36"/>
      <c r="T16"/>
      <c r="U16"/>
      <c r="V16"/>
      <c r="W16"/>
      <c r="X16"/>
      <c r="Y16"/>
      <c r="Z16"/>
      <c r="AA16"/>
      <c r="AB16"/>
      <c r="AC16"/>
      <c r="AD16"/>
      <c r="AE16"/>
      <c r="AF16"/>
      <c r="AG16"/>
      <c r="AH16"/>
      <c r="AI16"/>
      <c r="AJ16"/>
    </row>
    <row r="17" spans="2:36" s="6" customFormat="1" ht="25.5" customHeight="1" x14ac:dyDescent="0.25">
      <c r="B17" s="85" t="s">
        <v>14</v>
      </c>
      <c r="C17" s="85"/>
      <c r="D17" s="85"/>
      <c r="E17" s="12">
        <f>L13</f>
        <v>57740.03</v>
      </c>
      <c r="F17" s="11"/>
      <c r="G17" s="11"/>
      <c r="H17" s="11"/>
      <c r="I17" s="11"/>
      <c r="J17" s="11"/>
      <c r="K17" s="11"/>
      <c r="L17" s="11"/>
      <c r="M17" s="11"/>
      <c r="R17"/>
      <c r="S17"/>
      <c r="T17"/>
      <c r="U17"/>
      <c r="V17"/>
      <c r="W17"/>
      <c r="X17"/>
      <c r="Y17"/>
      <c r="Z17"/>
      <c r="AA17"/>
      <c r="AB17"/>
      <c r="AC17"/>
      <c r="AD17"/>
      <c r="AE17"/>
      <c r="AF17"/>
      <c r="AG17"/>
      <c r="AH17"/>
      <c r="AI17"/>
      <c r="AJ17"/>
    </row>
    <row r="18" spans="2:36" ht="30.75" customHeight="1" x14ac:dyDescent="0.25">
      <c r="B18" s="86" t="s">
        <v>18</v>
      </c>
      <c r="C18" s="86"/>
      <c r="D18" s="86"/>
      <c r="E18" s="86"/>
      <c r="F18" s="86"/>
      <c r="G18" s="86"/>
      <c r="H18" s="86"/>
      <c r="I18" s="86"/>
      <c r="J18" s="86"/>
      <c r="K18" s="86"/>
      <c r="L18" s="86"/>
      <c r="M18" s="86"/>
      <c r="N18" s="9"/>
      <c r="O18" s="9"/>
      <c r="R18"/>
      <c r="S18"/>
      <c r="T18"/>
      <c r="U18"/>
      <c r="V18"/>
      <c r="W18"/>
      <c r="X18"/>
      <c r="Y18"/>
      <c r="Z18"/>
      <c r="AA18"/>
      <c r="AB18"/>
      <c r="AC18"/>
      <c r="AD18"/>
      <c r="AE18"/>
      <c r="AF18"/>
      <c r="AG18"/>
      <c r="AH18"/>
      <c r="AI18"/>
      <c r="AJ18"/>
    </row>
    <row r="19" spans="2:36" ht="18.75" customHeight="1" x14ac:dyDescent="0.25">
      <c r="B19" s="82" t="s">
        <v>15</v>
      </c>
      <c r="C19" s="83"/>
      <c r="D19" s="83"/>
      <c r="E19" s="83"/>
      <c r="F19" s="83"/>
      <c r="G19" s="83"/>
      <c r="H19" s="83"/>
      <c r="I19" s="83"/>
      <c r="J19" s="83"/>
      <c r="K19" s="83"/>
      <c r="L19" s="83"/>
      <c r="M19" s="19">
        <f>N13</f>
        <v>433333.33</v>
      </c>
      <c r="N19" s="10" t="s">
        <v>16</v>
      </c>
    </row>
    <row r="20" spans="2:36" ht="87.75" customHeight="1" x14ac:dyDescent="0.25">
      <c r="B20" s="84" t="s">
        <v>36</v>
      </c>
      <c r="C20" s="84"/>
      <c r="D20" s="84"/>
      <c r="E20" s="84"/>
      <c r="F20" s="84"/>
      <c r="G20" s="84"/>
      <c r="H20" s="84"/>
      <c r="I20" s="84"/>
      <c r="J20" s="84"/>
      <c r="K20" s="84"/>
      <c r="L20" s="84"/>
      <c r="M20" s="31">
        <f>MIN(H13:J13)</f>
        <v>300000</v>
      </c>
      <c r="N20" s="10" t="s">
        <v>16</v>
      </c>
    </row>
    <row r="21" spans="2:36" ht="19.5" thickBot="1" x14ac:dyDescent="0.35">
      <c r="B21" s="72" t="s">
        <v>35</v>
      </c>
      <c r="C21" s="72"/>
      <c r="D21" s="72"/>
      <c r="E21" s="72"/>
    </row>
    <row r="22" spans="2:36" ht="16.5" thickBot="1" x14ac:dyDescent="0.3">
      <c r="B22" s="73" t="s">
        <v>20</v>
      </c>
      <c r="C22" s="74"/>
      <c r="D22" s="74"/>
      <c r="E22" s="75"/>
    </row>
    <row r="23" spans="2:36" ht="15.75" x14ac:dyDescent="0.25">
      <c r="B23" s="76" t="s">
        <v>26</v>
      </c>
      <c r="C23" s="77"/>
      <c r="D23" s="77"/>
      <c r="E23" s="78"/>
    </row>
    <row r="24" spans="2:36" ht="16.5" thickBot="1" x14ac:dyDescent="0.3">
      <c r="B24" s="79" t="s">
        <v>21</v>
      </c>
      <c r="C24" s="80"/>
      <c r="D24" s="80"/>
      <c r="E24" s="81"/>
    </row>
    <row r="25" spans="2:36" ht="15.75" x14ac:dyDescent="0.25">
      <c r="B25" s="76" t="s">
        <v>27</v>
      </c>
      <c r="C25" s="77"/>
      <c r="D25" s="77"/>
      <c r="E25" s="78"/>
    </row>
    <row r="26" spans="2:36" ht="16.5" thickBot="1" x14ac:dyDescent="0.3">
      <c r="B26" s="66" t="s">
        <v>22</v>
      </c>
      <c r="C26" s="67"/>
      <c r="D26" s="68"/>
      <c r="E26" s="68"/>
    </row>
  </sheetData>
  <mergeCells count="30">
    <mergeCell ref="B26:E26"/>
    <mergeCell ref="C6:N6"/>
    <mergeCell ref="B21:E21"/>
    <mergeCell ref="B22:E22"/>
    <mergeCell ref="B23:E23"/>
    <mergeCell ref="B24:E24"/>
    <mergeCell ref="B25:E25"/>
    <mergeCell ref="A16:N16"/>
    <mergeCell ref="B19:L19"/>
    <mergeCell ref="B20:L20"/>
    <mergeCell ref="B9:B10"/>
    <mergeCell ref="B17:D17"/>
    <mergeCell ref="B18:M18"/>
    <mergeCell ref="L1:N1"/>
    <mergeCell ref="B3:N3"/>
    <mergeCell ref="K9:M9"/>
    <mergeCell ref="E9:E10"/>
    <mergeCell ref="F9:F10"/>
    <mergeCell ref="G9:G10"/>
    <mergeCell ref="H9:J9"/>
    <mergeCell ref="C4:N5"/>
    <mergeCell ref="C7:N7"/>
    <mergeCell ref="A6:B6"/>
    <mergeCell ref="S7:AH7"/>
    <mergeCell ref="A14:N14"/>
    <mergeCell ref="A15:N15"/>
    <mergeCell ref="A4:B5"/>
    <mergeCell ref="A7:B7"/>
    <mergeCell ref="D9:D10"/>
    <mergeCell ref="C9:C10"/>
  </mergeCells>
  <conditionalFormatting sqref="M13">
    <cfRule type="cellIs" dxfId="1" priority="79" stopIfTrue="1" operator="greaterThan">
      <formula>0.33</formula>
    </cfRule>
  </conditionalFormatting>
  <conditionalFormatting sqref="M12">
    <cfRule type="cellIs" dxfId="0" priority="1" stopIfTrue="1" operator="greaterThan">
      <formula>0.33</formula>
    </cfRule>
  </conditionalFormatting>
  <printOptions horizontalCentered="1"/>
  <pageMargins left="0.62992125984251968" right="0.23622047244094491" top="0.74803149606299213" bottom="0.35433070866141736" header="0.31496062992125984" footer="0.31496062992125984"/>
  <pageSetup paperSize="9" scale="4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M4:M40"/>
  <sheetViews>
    <sheetView topLeftCell="A22" workbookViewId="0">
      <selection activeCell="M40" sqref="M4:M40"/>
    </sheetView>
  </sheetViews>
  <sheetFormatPr defaultRowHeight="15" x14ac:dyDescent="0.25"/>
  <cols>
    <col min="1" max="2" width="9.140625" customWidth="1"/>
  </cols>
  <sheetData>
    <row r="4" spans="13:13" x14ac:dyDescent="0.25">
      <c r="M4">
        <v>150</v>
      </c>
    </row>
    <row r="5" spans="13:13" ht="25.5" customHeight="1" x14ac:dyDescent="0.25">
      <c r="M5">
        <v>6</v>
      </c>
    </row>
    <row r="6" spans="13:13" x14ac:dyDescent="0.25">
      <c r="M6">
        <v>20</v>
      </c>
    </row>
    <row r="7" spans="13:13" x14ac:dyDescent="0.25">
      <c r="M7">
        <v>6</v>
      </c>
    </row>
    <row r="8" spans="13:13" x14ac:dyDescent="0.25">
      <c r="M8">
        <v>20</v>
      </c>
    </row>
    <row r="9" spans="13:13" x14ac:dyDescent="0.25">
      <c r="M9">
        <v>10</v>
      </c>
    </row>
    <row r="10" spans="13:13" x14ac:dyDescent="0.25">
      <c r="M10">
        <v>30</v>
      </c>
    </row>
    <row r="11" spans="13:13" ht="51" customHeight="1" x14ac:dyDescent="0.25">
      <c r="M11">
        <v>10</v>
      </c>
    </row>
    <row r="12" spans="13:13" ht="51" customHeight="1" x14ac:dyDescent="0.25">
      <c r="M12">
        <v>10</v>
      </c>
    </row>
    <row r="13" spans="13:13" x14ac:dyDescent="0.25">
      <c r="M13">
        <v>10</v>
      </c>
    </row>
    <row r="14" spans="13:13" ht="15" customHeight="1" x14ac:dyDescent="0.25">
      <c r="M14">
        <v>20</v>
      </c>
    </row>
    <row r="15" spans="13:13" ht="15" customHeight="1" x14ac:dyDescent="0.25">
      <c r="M15">
        <v>10</v>
      </c>
    </row>
    <row r="16" spans="13:13" x14ac:dyDescent="0.25">
      <c r="M16">
        <v>40</v>
      </c>
    </row>
    <row r="17" spans="13:13" x14ac:dyDescent="0.25">
      <c r="M17">
        <v>20</v>
      </c>
    </row>
    <row r="18" spans="13:13" x14ac:dyDescent="0.25">
      <c r="M18">
        <v>3</v>
      </c>
    </row>
    <row r="19" spans="13:13" x14ac:dyDescent="0.25">
      <c r="M19">
        <v>10</v>
      </c>
    </row>
    <row r="20" spans="13:13" x14ac:dyDescent="0.25">
      <c r="M20">
        <v>40</v>
      </c>
    </row>
    <row r="21" spans="13:13" x14ac:dyDescent="0.25">
      <c r="M21">
        <v>50</v>
      </c>
    </row>
    <row r="22" spans="13:13" ht="15" customHeight="1" x14ac:dyDescent="0.25">
      <c r="M22">
        <v>30</v>
      </c>
    </row>
    <row r="23" spans="13:13" ht="15" customHeight="1" x14ac:dyDescent="0.25">
      <c r="M23">
        <v>20</v>
      </c>
    </row>
    <row r="24" spans="13:13" x14ac:dyDescent="0.25">
      <c r="M24">
        <v>30</v>
      </c>
    </row>
    <row r="25" spans="13:13" ht="15" customHeight="1" x14ac:dyDescent="0.25">
      <c r="M25">
        <v>50</v>
      </c>
    </row>
    <row r="26" spans="13:13" ht="15" customHeight="1" x14ac:dyDescent="0.25">
      <c r="M26">
        <v>40</v>
      </c>
    </row>
    <row r="27" spans="13:13" x14ac:dyDescent="0.25">
      <c r="M27">
        <v>4</v>
      </c>
    </row>
    <row r="28" spans="13:13" x14ac:dyDescent="0.25">
      <c r="M28">
        <v>4</v>
      </c>
    </row>
    <row r="29" spans="13:13" x14ac:dyDescent="0.25">
      <c r="M29">
        <v>4</v>
      </c>
    </row>
    <row r="30" spans="13:13" x14ac:dyDescent="0.25">
      <c r="M30">
        <v>4</v>
      </c>
    </row>
    <row r="31" spans="13:13" x14ac:dyDescent="0.25">
      <c r="M31">
        <v>4</v>
      </c>
    </row>
    <row r="32" spans="13:13" x14ac:dyDescent="0.25">
      <c r="M32">
        <v>4</v>
      </c>
    </row>
    <row r="33" spans="13:13" x14ac:dyDescent="0.25">
      <c r="M33">
        <v>4</v>
      </c>
    </row>
    <row r="34" spans="13:13" x14ac:dyDescent="0.25">
      <c r="M34">
        <v>4</v>
      </c>
    </row>
    <row r="35" spans="13:13" x14ac:dyDescent="0.25">
      <c r="M35">
        <v>16</v>
      </c>
    </row>
    <row r="36" spans="13:13" x14ac:dyDescent="0.25">
      <c r="M36">
        <v>16</v>
      </c>
    </row>
    <row r="37" spans="13:13" x14ac:dyDescent="0.25">
      <c r="M37">
        <v>16</v>
      </c>
    </row>
    <row r="38" spans="13:13" x14ac:dyDescent="0.25">
      <c r="M38">
        <v>16</v>
      </c>
    </row>
    <row r="39" spans="13:13" ht="26.25" customHeight="1" x14ac:dyDescent="0.25">
      <c r="M39">
        <v>2</v>
      </c>
    </row>
    <row r="40" spans="13:13" ht="26.25" customHeight="1" x14ac:dyDescent="0.25">
      <c r="M40">
        <v>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НМЦК</vt:lpstr>
      <vt:lpstr>Лист1</vt:lpstr>
      <vt:lpstr>НМЦК!Область_печати</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Loskutova</dc:creator>
  <cp:lastModifiedBy>Латыпова</cp:lastModifiedBy>
  <cp:lastPrinted>2025-10-21T09:52:06Z</cp:lastPrinted>
  <dcterms:created xsi:type="dcterms:W3CDTF">2017-05-03T01:13:15Z</dcterms:created>
  <dcterms:modified xsi:type="dcterms:W3CDTF">2026-08-31T05:36:50Z</dcterms:modified>
</cp:coreProperties>
</file>