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." sheetId="4" r:id="rId1"/>
    <sheet name="Лист1" sheetId="1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G7" i="4" l="1"/>
  <c r="F7" i="4"/>
  <c r="E7" i="4"/>
  <c r="M6" i="4" l="1"/>
  <c r="N6" i="4" s="1"/>
  <c r="O6" i="4" s="1"/>
  <c r="P6" i="4" s="1"/>
  <c r="H7" i="4" s="1"/>
  <c r="J6" i="4"/>
  <c r="K6" i="4" s="1"/>
  <c r="L6" i="4" s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<sst xmlns="http://schemas.openxmlformats.org/spreadsheetml/2006/main" count="35" uniqueCount="34">
  <si>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</si>
  <si>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</si>
  <si>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</si>
  <si>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</si>
  <si>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</si>
  <si>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</si>
  <si>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</si>
  <si>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</si>
  <si>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</si>
  <si>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</si>
  <si>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</si>
  <si>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</si>
  <si>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</si>
  <si>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</si>
  <si>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</si>
  <si>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</si>
  <si>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</si>
  <si>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</si>
  <si>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</si>
  <si>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</si>
  <si>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</si>
  <si>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</si>
  <si>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</si>
  <si>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шт</t>
  </si>
  <si>
    <t>О.В. Кочубеева</t>
  </si>
  <si>
    <t>Коммутатор</t>
  </si>
  <si>
    <t xml:space="preserve">№1 
от 
26.08.2026
 № вх-4868
</t>
  </si>
  <si>
    <t>№2 
от 
26.08.2026
 № вх-4867</t>
  </si>
  <si>
    <t>№3 
от 
26.08.2026
 № вх-4866</t>
  </si>
  <si>
    <t>В результате проведенного расчета Н(М)ЦК, ЦКЕП контракта составила, руб.:  22 923 рублей 00  копеек.</t>
  </si>
  <si>
    <t>Государственным заказчиком принято решение об осуществлении закупки коммутатора путем проведения закупки по п.4 ч.1 ст. 93 Федерального закона от 05.04.2013 № 44-ФЗ "О контрактной системе в сфере закупок товаров, работ услуг для государственных и муниципальных нужд. При этом цена контракта составит 22 923 (Двадцать две тысячи девятьсот двадцать три) рубля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</t>
  </si>
  <si>
    <t>Д.А. Боровской</t>
  </si>
  <si>
    <t>Инженер ОИТОСиВ</t>
  </si>
  <si>
    <t>ст. лейтенант внутренней службы                                                                      ____________________  Д.А. Боровской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</si>
</sst>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2" fontId="9" fillId="0" borderId="3" xfId="1" applyNumberFormat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center" wrapText="1"/>
      <protection locked="0"/>
    </xf>
    <xf numFmtId="2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2" fontId="15" fillId="0" borderId="3" xfId="1" applyNumberFormat="1" applyFont="1" applyBorder="1" applyAlignment="1">
      <alignment vertical="center" wrapText="1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2" fontId="15" fillId="0" borderId="2" xfId="1" applyNumberFormat="1" applyFont="1" applyBorder="1" applyAlignment="1">
      <alignment horizontal="right" vertical="center" wrapText="1"/>
    </xf>
    <xf numFmtId="2" fontId="15" fillId="0" borderId="4" xfId="1" applyNumberFormat="1" applyFont="1" applyBorder="1" applyAlignment="1">
      <alignment horizontal="right" vertical="center" wrapText="1"/>
    </xf>
    <xf numFmtId="2" fontId="15" fillId="0" borderId="5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8"/>
  <sheetViews>
    <sheetView tabSelected="1" zoomScale="90" zoomScaleNormal="90" zoomScaleSheetLayoutView="70" workbookViewId="0">
      <selection activeCell="M14" sqref="M14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3"/>
      <c r="O1" s="33"/>
      <c r="P1" s="33"/>
    </row>
    <row r="2" spans="1:16" s="1" customFormat="1" ht="9.75" customHeight="1" x14ac:dyDescent="0.25">
      <c r="N2" s="33"/>
      <c r="O2" s="33"/>
      <c r="P2" s="33"/>
    </row>
    <row r="3" spans="1:16" s="1" customFormat="1" ht="36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5">
      <c r="A4" s="35" t="s">
        <v>1</v>
      </c>
      <c r="B4" s="36" t="s">
        <v>2</v>
      </c>
      <c r="C4" s="36" t="s">
        <v>3</v>
      </c>
      <c r="D4" s="36" t="s">
        <v>4</v>
      </c>
      <c r="E4" s="37" t="s">
        <v>5</v>
      </c>
      <c r="F4" s="38"/>
      <c r="G4" s="38"/>
      <c r="H4" s="38"/>
      <c r="I4" s="39"/>
      <c r="J4" s="40" t="s">
        <v>6</v>
      </c>
      <c r="K4" s="40"/>
      <c r="L4" s="40"/>
      <c r="M4" s="41" t="s">
        <v>7</v>
      </c>
      <c r="N4" s="42"/>
      <c r="O4" s="42"/>
      <c r="P4" s="43"/>
    </row>
    <row r="5" spans="1:16" ht="189" customHeight="1" x14ac:dyDescent="0.25">
      <c r="A5" s="35"/>
      <c r="B5" s="36"/>
      <c r="C5" s="36"/>
      <c r="D5" s="36"/>
      <c r="E5" s="4" t="s">
        <v>26</v>
      </c>
      <c r="F5" s="4" t="s">
        <v>27</v>
      </c>
      <c r="G5" s="5" t="s">
        <v>28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32.25" customHeight="1" x14ac:dyDescent="0.25">
      <c r="A6" s="28">
        <v>1</v>
      </c>
      <c r="B6" s="29" t="s">
        <v>25</v>
      </c>
      <c r="C6" s="20" t="s">
        <v>23</v>
      </c>
      <c r="D6" s="21">
        <v>1</v>
      </c>
      <c r="E6" s="23">
        <v>23848</v>
      </c>
      <c r="F6" s="23">
        <v>23382</v>
      </c>
      <c r="G6" s="24">
        <v>22923</v>
      </c>
      <c r="H6" s="25"/>
      <c r="I6" s="25"/>
      <c r="J6" s="23">
        <f t="shared" ref="J6" si="0">AVERAGE(E6:I6)</f>
        <v>23384.333333333332</v>
      </c>
      <c r="K6" s="23">
        <f t="shared" ref="K6" si="1">SQRT((SUM(IF(E6&gt;0,POWER(E6-J6,2),0),IF(F6&gt;0,POWER(F6-J6,2),0),IF(G6&gt;0,POWER(G6-J6,2),0),IF(H6&gt;0,POWER(H6-J6,2),0),IF(I6&gt;0,POWER(I6-J6,2),0),))/(COUNTA(E6:I6)-1))</f>
        <v>462.50441439334753</v>
      </c>
      <c r="L6" s="26">
        <f t="shared" ref="L6" si="2">K6/J6*100</f>
        <v>1.9778387854832189</v>
      </c>
      <c r="M6" s="23">
        <f t="shared" ref="M6" si="3">((D6/COUNTA(E6:I6))*(SUM(E6:I6)))</f>
        <v>23384.333333333332</v>
      </c>
      <c r="N6" s="27">
        <f t="shared" ref="N6" si="4">M6/D6</f>
        <v>23384.333333333332</v>
      </c>
      <c r="O6" s="27">
        <f t="shared" ref="O6" si="5">ROUNDDOWN(N6,2)</f>
        <v>23384.33</v>
      </c>
      <c r="P6" s="27">
        <f>O6*D6</f>
        <v>23384.33</v>
      </c>
    </row>
    <row r="7" spans="1:16" x14ac:dyDescent="0.25">
      <c r="A7" s="30"/>
      <c r="B7" s="30"/>
      <c r="C7" s="30"/>
      <c r="D7" s="30"/>
      <c r="E7" s="30">
        <f>SUM(E6:E6)</f>
        <v>23848</v>
      </c>
      <c r="F7" s="30">
        <f>SUM(F6:F6)</f>
        <v>23382</v>
      </c>
      <c r="G7" s="30">
        <f>SUM(G6:G6)</f>
        <v>22923</v>
      </c>
      <c r="H7" s="44">
        <f>SUM(P6:P6)</f>
        <v>23384.33</v>
      </c>
      <c r="I7" s="45"/>
      <c r="J7" s="45"/>
      <c r="K7" s="45"/>
      <c r="L7" s="45"/>
      <c r="M7" s="45"/>
      <c r="N7" s="45"/>
      <c r="O7" s="45"/>
      <c r="P7" s="46"/>
    </row>
    <row r="8" spans="1:16" ht="30.75" customHeight="1" x14ac:dyDescent="0.25">
      <c r="A8" s="16" t="s">
        <v>29</v>
      </c>
      <c r="B8" s="16"/>
      <c r="C8" s="16"/>
      <c r="D8" s="16"/>
      <c r="E8" s="16"/>
      <c r="F8" s="16"/>
      <c r="G8" s="16"/>
      <c r="H8" s="16"/>
      <c r="I8" s="16"/>
      <c r="J8" s="9"/>
      <c r="K8" s="9"/>
      <c r="L8" s="9"/>
      <c r="M8" s="10"/>
      <c r="N8" s="2"/>
      <c r="O8" s="2"/>
      <c r="P8" s="19"/>
    </row>
    <row r="9" spans="1:16" ht="54.75" customHeight="1" x14ac:dyDescent="0.25">
      <c r="A9" s="32" t="s">
        <v>30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2"/>
      <c r="L10" s="1"/>
      <c r="M10" s="1"/>
      <c r="N10" s="1"/>
      <c r="O10" s="1"/>
      <c r="P10" s="1"/>
    </row>
    <row r="11" spans="1:16" s="1" customFormat="1" ht="15.75" x14ac:dyDescent="0.25">
      <c r="A11" s="31"/>
      <c r="B11" s="31"/>
      <c r="C11" s="31"/>
      <c r="D11" s="31"/>
      <c r="E11" s="31"/>
      <c r="F11" s="18"/>
      <c r="G11" s="18"/>
      <c r="H11" s="18"/>
      <c r="I11" s="18"/>
      <c r="J11" s="18"/>
      <c r="K11" s="18"/>
      <c r="L11" s="18"/>
      <c r="M11" s="18"/>
      <c r="N11" s="13"/>
      <c r="O11" s="13"/>
      <c r="P11" s="13"/>
    </row>
    <row r="12" spans="1:16" s="1" customFormat="1" ht="15.75" x14ac:dyDescent="0.25">
      <c r="A12" s="22" t="s">
        <v>17</v>
      </c>
      <c r="B12" s="22"/>
      <c r="C12" s="22"/>
      <c r="D12" s="22"/>
      <c r="E12" s="22"/>
      <c r="F12" s="22"/>
      <c r="G12" s="22" t="s">
        <v>18</v>
      </c>
      <c r="H12" s="22"/>
      <c r="I12" s="22" t="s">
        <v>31</v>
      </c>
      <c r="J12" s="22"/>
      <c r="K12" s="22"/>
      <c r="L12" s="22"/>
      <c r="M12" s="22"/>
      <c r="N12" s="13"/>
      <c r="O12" s="13"/>
      <c r="P12" s="13"/>
    </row>
    <row r="13" spans="1:16" s="1" customFormat="1" ht="15.75" x14ac:dyDescent="0.25">
      <c r="A13" s="22" t="s">
        <v>19</v>
      </c>
      <c r="B13" s="22"/>
      <c r="C13" s="22"/>
      <c r="D13" s="22"/>
      <c r="E13" s="22"/>
      <c r="F13" s="22"/>
      <c r="G13" s="22" t="s">
        <v>18</v>
      </c>
      <c r="H13" s="22"/>
      <c r="I13" s="22" t="s">
        <v>24</v>
      </c>
      <c r="J13" s="22"/>
      <c r="K13" s="22"/>
      <c r="L13" s="22"/>
      <c r="M13" s="22"/>
      <c r="N13" s="13"/>
      <c r="O13" s="13"/>
      <c r="P13" s="13"/>
    </row>
    <row r="14" spans="1:16" s="1" customFormat="1" ht="15.75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s="1" customFormat="1" ht="37.5" customHeight="1" x14ac:dyDescent="0.25">
      <c r="A15" s="22" t="s">
        <v>20</v>
      </c>
      <c r="B15" s="22"/>
      <c r="C15" s="22"/>
      <c r="D15" s="22"/>
      <c r="E15" s="22"/>
      <c r="F15" s="22"/>
      <c r="G15" s="22"/>
      <c r="H15" s="22"/>
      <c r="I15" s="14"/>
      <c r="J15" s="14"/>
      <c r="K15" s="14"/>
      <c r="L15" s="14"/>
      <c r="M15" s="14"/>
      <c r="N15" s="15"/>
      <c r="O15" s="15"/>
      <c r="P15" s="15"/>
    </row>
    <row r="16" spans="1:16" s="17" customFormat="1" x14ac:dyDescent="0.25">
      <c r="A16" s="17" t="s">
        <v>32</v>
      </c>
    </row>
    <row r="17" spans="1:1" s="17" customFormat="1" x14ac:dyDescent="0.25">
      <c r="A17" s="17" t="s">
        <v>21</v>
      </c>
    </row>
    <row r="18" spans="1:1" s="17" customFormat="1" x14ac:dyDescent="0.25">
      <c r="A18" s="17" t="s">
        <v>33</v>
      </c>
    </row>
    <row r="19" spans="1:1" s="1" customFormat="1" x14ac:dyDescent="0.25">
      <c r="A19" s="1" t="s">
        <v>22</v>
      </c>
    </row>
    <row r="20" spans="1:1" s="1" customFormat="1" x14ac:dyDescent="0.25"/>
    <row r="21" spans="1:1" s="1" customFormat="1" x14ac:dyDescent="0.25"/>
    <row r="22" spans="1:1" s="1" customFormat="1" x14ac:dyDescent="0.25"/>
    <row r="23" spans="1:1" s="1" customFormat="1" x14ac:dyDescent="0.25"/>
    <row r="24" spans="1:1" s="1" customFormat="1" x14ac:dyDescent="0.25"/>
    <row r="25" spans="1:1" s="1" customFormat="1" x14ac:dyDescent="0.25"/>
    <row r="26" spans="1:1" s="1" customFormat="1" x14ac:dyDescent="0.25"/>
    <row r="27" spans="1:1" s="1" customFormat="1" x14ac:dyDescent="0.25"/>
    <row r="28" spans="1:1" s="1" customFormat="1" x14ac:dyDescent="0.25"/>
    <row r="29" spans="1:1" s="1" customFormat="1" x14ac:dyDescent="0.25"/>
    <row r="30" spans="1:1" s="1" customFormat="1" x14ac:dyDescent="0.25"/>
    <row r="31" spans="1:1" s="1" customFormat="1" x14ac:dyDescent="0.25"/>
    <row r="32" spans="1: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s="1" customForma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</sheetData>
  <mergeCells count="12">
    <mergeCell ref="A11:E11"/>
    <mergeCell ref="A9:P9"/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H7:P7"/>
  </mergeCells>
  <pageMargins left="0.89656250000000004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2026-08-27T06:36:27Z</dcterms:modified>
</cp:coreProperties>
</file>