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Жалюзи\"/>
    </mc:Choice>
  </mc:AlternateContent>
  <bookViews>
    <workbookView xWindow="360" yWindow="15" windowWidth="20955" windowHeight="972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Лист1!$A$1:$O$26</definedName>
  </definedNames>
  <calcPr calcId="152511"/>
</workbook>
</file>

<file path=xl/calcChain.xml><?xml version="1.0" encoding="utf-8"?>
<calcChain xmlns="http://schemas.openxmlformats.org/spreadsheetml/2006/main">
  <c r="M18" i="1" l="1"/>
  <c r="J18" i="1"/>
  <c r="M17" i="1"/>
  <c r="J17" i="1"/>
  <c r="M16" i="1"/>
  <c r="J16" i="1"/>
  <c r="M15" i="1"/>
  <c r="N19" i="1" s="1"/>
  <c r="J15" i="1"/>
</calcChain>
</file>

<file path=xl/sharedStrings.xml><?xml version="1.0" encoding="utf-8"?>
<sst xmlns="http://schemas.openxmlformats.org/spreadsheetml/2006/main" count="64" uniqueCount="34">
  <si>
    <t>Обоснование цены контракта, заключаемого с единственным поставщиком (подрядчиком, исполнителем) (ЦК)</t>
  </si>
  <si>
    <t>Дата подготовки обоснование цены контракта, заключаемого с единственным поставщиком (подрядчиком, исполнителем) (ЦК):  01.09.2026</t>
  </si>
  <si>
    <r>
      <t xml:space="preserve">Предмет контракта: </t>
    </r>
    <r>
      <rPr>
        <sz val="12"/>
        <color theme="1"/>
        <rFont val="Times New Roman"/>
      </rPr>
      <t>Поставка и установка жалюзи оконных для обеспечения нужд Управления Федерального казначейства по Рязанской области.</t>
    </r>
  </si>
  <si>
    <r>
      <rPr>
        <b/>
        <sz val="12"/>
        <color theme="1"/>
        <rFont val="Times New Roman"/>
      </rPr>
      <t>Используемый метод определения  цены контракта, заключаемого с единственным поставщиком (подрядчиком, исполнителем)  (ЦК):</t>
    </r>
    <r>
      <rPr>
        <sz val="12"/>
        <color theme="1"/>
        <rFont val="Times New Roman"/>
      </rPr>
      <t xml:space="preserve"> В соответствии со статьей 22 Закона о контрактной системе № 44-ФЗ для определения ЦК применяется метод сопоставимых рыночных цен (анализ рынка) с использованием ценовой информации, полученной от поставщиков, обладающих опытом поставок соответствующего товара.</t>
    </r>
  </si>
  <si>
    <t>Реквизиты запросов ценовой информации (в т.ч. в ЕИС): Запрос направлен в 5 организаций: исх. от 27.08.2026 № 50-34-41/5387 в ЕИС от 26.08.2026 г. № 0828100000726000769.
Ответ получен от 3 (трех) организаций, на основании данной информации произведен расчет НМЦК (ЦК): Источник № 1 - вх. № 8908 от 27.08.2026, Источник № 2 - вх. № 9003 от 31.08.2026, Источник № 3 - вх. № 8909 от 27.08.2026</t>
  </si>
  <si>
    <t>№ п/п</t>
  </si>
  <si>
    <t>Наименование товара, работы, услуги по КТРУ</t>
  </si>
  <si>
    <t>Наименование товара, работы, услуги согласно описанию объекта закупки</t>
  </si>
  <si>
    <t>Типовая принадлежность</t>
  </si>
  <si>
    <t>Единица измерений</t>
  </si>
  <si>
    <t xml:space="preserve">Кол-во </t>
  </si>
  <si>
    <t>Расчет НМЦК(ЦК)</t>
  </si>
  <si>
    <t>Итого цена единицы товара (работы, услуги) в том числе с учетом ЛБО (руб.)</t>
  </si>
  <si>
    <t>Всего
НМЦК (ЦК)/ цена единицы товара (работы, услуги) с учетом ЛБО (руб.)</t>
  </si>
  <si>
    <t>Ценовые значения анализа рынка</t>
  </si>
  <si>
    <t>Коэффициент вариации (v)</t>
  </si>
  <si>
    <t>Ср. рыночная цена за единицу
(руб.)</t>
  </si>
  <si>
    <t>Цена за единицу с учетом нормативных затрат</t>
  </si>
  <si>
    <t>Итоговое значение НМЦК (ЦК) (руб.)</t>
  </si>
  <si>
    <t>Источник № 1
Вх. № 8908 от 27.08.2026</t>
  </si>
  <si>
    <t>Источник № 2
Вх. № 9003 от          31.08.2026</t>
  </si>
  <si>
    <t>Источник № 3
Вх. № 8909  от 27.08.2026</t>
  </si>
  <si>
    <t>Цена за ед. (руб.)</t>
  </si>
  <si>
    <t xml:space="preserve">Жалюзи оконные
Код позиции КТРУ: 13.92.22.120-00000008
</t>
  </si>
  <si>
    <t>в кабинет начальников отделов ТОФК</t>
  </si>
  <si>
    <t>м2</t>
  </si>
  <si>
    <t>х</t>
  </si>
  <si>
    <t>в кабинет помощника руководителя ТОФК</t>
  </si>
  <si>
    <t>КПП</t>
  </si>
  <si>
    <t>в кабинет ГГС</t>
  </si>
  <si>
    <t>Итого НМЦК (ЦК)</t>
  </si>
  <si>
    <t>Начальная сумма цен единиц товара</t>
  </si>
  <si>
    <t>Начальная сумма единиц работы (услуги)</t>
  </si>
  <si>
    <t>Максимальное значение цены контракта в соответствии с лимитами бюджетных обязательств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</si>
</sst>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2"/>
      <color theme="1"/>
      <name val="Times New Roman"/>
    </font>
    <font>
      <sz val="12"/>
      <color theme="1"/>
      <name val="Calibri"/>
      <scheme val="minor"/>
    </font>
    <font>
      <sz val="12"/>
      <color theme="1"/>
      <name val="Times New Roman"/>
    </font>
    <font>
      <b/>
      <sz val="12"/>
      <name val="Times New Roman"/>
    </font>
    <font>
      <sz val="12"/>
      <name val="Times New Roman"/>
    </font>
    <font>
      <sz val="11"/>
      <color theme="1"/>
      <name val="Times New Roman"/>
    </font>
    <font>
      <sz val="10"/>
      <color theme="1"/>
      <name val="Times New Roman"/>
    </font>
    <font>
      <sz val="11"/>
      <name val="Times New Roman"/>
    </font>
    <font>
      <sz val="10"/>
      <name val="Times New Roman"/>
    </font>
    <font>
      <sz val="1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/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2" fontId="3" fillId="0" borderId="9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/>
    </xf>
    <xf numFmtId="4" fontId="1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0" fontId="9" fillId="0" borderId="0" xfId="0" applyFont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9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6"/>
  <sheetViews>
    <sheetView tabSelected="1" view="pageBreakPreview" topLeftCell="A4" zoomScale="78" workbookViewId="0">
      <selection activeCell="G15" sqref="G15"/>
    </sheetView>
  </sheetViews>
  <sheetFormatPr defaultRowHeight="15" x14ac:dyDescent="0.25"/>
  <cols>
    <col min="1" max="1" width="5.5703125" customWidth="1"/>
    <col min="2" max="3" width="21.28515625" customWidth="1"/>
    <col min="4" max="4" width="19.140625" customWidth="1"/>
    <col min="5" max="5" width="9.85546875" customWidth="1"/>
    <col min="6" max="6" width="8.5703125" customWidth="1"/>
    <col min="7" max="9" width="14.28515625" customWidth="1"/>
    <col min="10" max="10" width="9.42578125" customWidth="1"/>
    <col min="11" max="11" width="11.5703125" customWidth="1"/>
    <col min="12" max="12" width="13.140625" customWidth="1"/>
    <col min="13" max="13" width="15.140625" customWidth="1"/>
    <col min="14" max="14" width="14.7109375" customWidth="1"/>
    <col min="15" max="15" width="13" customWidth="1"/>
    <col min="17" max="17" width="17.5703125" customWidth="1"/>
  </cols>
  <sheetData>
    <row r="1" spans="1:25" ht="38.25" customHeight="1" x14ac:dyDescent="0.25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9" customHeight="1" x14ac:dyDescent="0.25">
      <c r="A2" s="1"/>
      <c r="B2" s="22"/>
      <c r="C2" s="22"/>
      <c r="D2" s="22"/>
      <c r="E2" s="22"/>
      <c r="F2" s="22"/>
      <c r="G2" s="23"/>
      <c r="H2" s="23"/>
      <c r="I2" s="23"/>
      <c r="J2" s="23"/>
      <c r="K2" s="23"/>
      <c r="L2" s="23"/>
      <c r="M2" s="23"/>
      <c r="N2" s="23"/>
      <c r="O2" s="23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5.75" x14ac:dyDescent="0.25">
      <c r="A3" s="24" t="s">
        <v>1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9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7.25" customHeight="1" x14ac:dyDescent="0.25">
      <c r="A5" s="26" t="s">
        <v>2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9" customHeight="1" x14ac:dyDescent="0.25">
      <c r="A6" s="1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49.5" customHeight="1" x14ac:dyDescent="0.25">
      <c r="A7" s="28" t="s">
        <v>3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51" customHeight="1" x14ac:dyDescent="0.25">
      <c r="A8" s="29" t="s">
        <v>4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6.75" customHeight="1" x14ac:dyDescent="0.25">
      <c r="A9" s="4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s="6" customFormat="1" ht="35.25" customHeight="1" x14ac:dyDescent="0.25">
      <c r="A10" s="31" t="s">
        <v>5</v>
      </c>
      <c r="B10" s="31" t="s">
        <v>6</v>
      </c>
      <c r="C10" s="31" t="s">
        <v>7</v>
      </c>
      <c r="D10" s="34" t="s">
        <v>8</v>
      </c>
      <c r="E10" s="31" t="s">
        <v>9</v>
      </c>
      <c r="F10" s="37" t="s">
        <v>10</v>
      </c>
      <c r="G10" s="38" t="s">
        <v>11</v>
      </c>
      <c r="H10" s="39"/>
      <c r="I10" s="39"/>
      <c r="J10" s="39"/>
      <c r="K10" s="39"/>
      <c r="L10" s="39"/>
      <c r="M10" s="40"/>
      <c r="N10" s="31" t="s">
        <v>12</v>
      </c>
      <c r="O10" s="31" t="s">
        <v>13</v>
      </c>
    </row>
    <row r="11" spans="1:25" s="6" customFormat="1" ht="27.75" customHeight="1" x14ac:dyDescent="0.25">
      <c r="A11" s="32"/>
      <c r="B11" s="32"/>
      <c r="C11" s="32"/>
      <c r="D11" s="35"/>
      <c r="E11" s="32"/>
      <c r="F11" s="37"/>
      <c r="G11" s="37" t="s">
        <v>14</v>
      </c>
      <c r="H11" s="37"/>
      <c r="I11" s="37"/>
      <c r="J11" s="41" t="s">
        <v>15</v>
      </c>
      <c r="K11" s="31" t="s">
        <v>16</v>
      </c>
      <c r="L11" s="41" t="s">
        <v>17</v>
      </c>
      <c r="M11" s="31" t="s">
        <v>18</v>
      </c>
      <c r="N11" s="32"/>
      <c r="O11" s="32"/>
    </row>
    <row r="12" spans="1:25" s="6" customFormat="1" ht="46.5" customHeight="1" x14ac:dyDescent="0.25">
      <c r="A12" s="32"/>
      <c r="B12" s="32"/>
      <c r="C12" s="32"/>
      <c r="D12" s="35"/>
      <c r="E12" s="32"/>
      <c r="F12" s="37"/>
      <c r="G12" s="8" t="s">
        <v>19</v>
      </c>
      <c r="H12" s="8" t="s">
        <v>20</v>
      </c>
      <c r="I12" s="8" t="s">
        <v>21</v>
      </c>
      <c r="J12" s="42"/>
      <c r="K12" s="32"/>
      <c r="L12" s="42"/>
      <c r="M12" s="32"/>
      <c r="N12" s="32"/>
      <c r="O12" s="32"/>
    </row>
    <row r="13" spans="1:25" s="6" customFormat="1" ht="33.75" customHeight="1" x14ac:dyDescent="0.25">
      <c r="A13" s="33"/>
      <c r="B13" s="33"/>
      <c r="C13" s="33"/>
      <c r="D13" s="36"/>
      <c r="E13" s="33"/>
      <c r="F13" s="37"/>
      <c r="G13" s="9" t="s">
        <v>22</v>
      </c>
      <c r="H13" s="9" t="s">
        <v>22</v>
      </c>
      <c r="I13" s="9" t="s">
        <v>22</v>
      </c>
      <c r="J13" s="43"/>
      <c r="K13" s="33"/>
      <c r="L13" s="43"/>
      <c r="M13" s="33"/>
      <c r="N13" s="33"/>
      <c r="O13" s="33"/>
    </row>
    <row r="14" spans="1:25" s="6" customFormat="1" ht="24.75" customHeight="1" x14ac:dyDescent="0.25">
      <c r="A14" s="7">
        <v>1</v>
      </c>
      <c r="B14" s="10">
        <v>2</v>
      </c>
      <c r="C14" s="10">
        <v>3</v>
      </c>
      <c r="D14" s="10">
        <v>4</v>
      </c>
      <c r="E14" s="10">
        <v>5</v>
      </c>
      <c r="F14" s="10">
        <v>6</v>
      </c>
      <c r="G14" s="10">
        <v>7</v>
      </c>
      <c r="H14" s="10">
        <v>8</v>
      </c>
      <c r="I14" s="10">
        <v>9</v>
      </c>
      <c r="J14" s="10">
        <v>10</v>
      </c>
      <c r="K14" s="10">
        <v>11</v>
      </c>
      <c r="L14" s="11">
        <v>12</v>
      </c>
      <c r="M14" s="10">
        <v>13</v>
      </c>
      <c r="N14" s="10">
        <v>14</v>
      </c>
      <c r="O14" s="10">
        <v>15</v>
      </c>
    </row>
    <row r="15" spans="1:25" s="6" customFormat="1" ht="72" customHeight="1" x14ac:dyDescent="0.25">
      <c r="A15" s="7"/>
      <c r="B15" s="11" t="s">
        <v>23</v>
      </c>
      <c r="C15" s="11" t="s">
        <v>23</v>
      </c>
      <c r="D15" s="11" t="s">
        <v>24</v>
      </c>
      <c r="E15" s="11" t="s">
        <v>25</v>
      </c>
      <c r="F15" s="11">
        <v>14.7</v>
      </c>
      <c r="G15" s="11">
        <v>2200</v>
      </c>
      <c r="H15" s="11">
        <v>2250</v>
      </c>
      <c r="I15" s="11">
        <v>2260</v>
      </c>
      <c r="J15" s="12">
        <f t="shared" ref="J15:J18" si="0">STDEV(G15:I15)/AVERAGE(G15:I15)*100</f>
        <v>1.4372057766010367</v>
      </c>
      <c r="K15" s="13" t="s">
        <v>26</v>
      </c>
      <c r="L15" s="14">
        <v>2200</v>
      </c>
      <c r="M15" s="15">
        <f t="shared" ref="M15:M18" si="1">G15*F15</f>
        <v>32340</v>
      </c>
      <c r="N15" s="14" t="s">
        <v>26</v>
      </c>
      <c r="O15" s="14" t="s">
        <v>26</v>
      </c>
    </row>
    <row r="16" spans="1:25" s="6" customFormat="1" ht="69" customHeight="1" x14ac:dyDescent="0.25">
      <c r="A16" s="7"/>
      <c r="B16" s="11" t="s">
        <v>23</v>
      </c>
      <c r="C16" s="11" t="s">
        <v>23</v>
      </c>
      <c r="D16" s="11" t="s">
        <v>27</v>
      </c>
      <c r="E16" s="11" t="s">
        <v>25</v>
      </c>
      <c r="F16" s="11">
        <v>2.8</v>
      </c>
      <c r="G16" s="11">
        <v>2200</v>
      </c>
      <c r="H16" s="11">
        <v>2250</v>
      </c>
      <c r="I16" s="11">
        <v>2260</v>
      </c>
      <c r="J16" s="12">
        <f t="shared" si="0"/>
        <v>1.4372057766010367</v>
      </c>
      <c r="K16" s="13" t="s">
        <v>26</v>
      </c>
      <c r="L16" s="14">
        <v>2200</v>
      </c>
      <c r="M16" s="15">
        <f t="shared" si="1"/>
        <v>6160</v>
      </c>
      <c r="N16" s="14" t="s">
        <v>26</v>
      </c>
      <c r="O16" s="14" t="s">
        <v>26</v>
      </c>
    </row>
    <row r="17" spans="1:15" s="6" customFormat="1" ht="82.5" customHeight="1" x14ac:dyDescent="0.25">
      <c r="A17" s="7"/>
      <c r="B17" s="11" t="s">
        <v>23</v>
      </c>
      <c r="C17" s="11" t="s">
        <v>23</v>
      </c>
      <c r="D17" s="11" t="s">
        <v>28</v>
      </c>
      <c r="E17" s="11" t="s">
        <v>25</v>
      </c>
      <c r="F17" s="11">
        <v>6</v>
      </c>
      <c r="G17" s="11">
        <v>2200</v>
      </c>
      <c r="H17" s="11">
        <v>2250</v>
      </c>
      <c r="I17" s="11">
        <v>2260</v>
      </c>
      <c r="J17" s="12">
        <f t="shared" si="0"/>
        <v>1.4372057766010367</v>
      </c>
      <c r="K17" s="13" t="s">
        <v>26</v>
      </c>
      <c r="L17" s="14">
        <v>2200</v>
      </c>
      <c r="M17" s="15">
        <f t="shared" si="1"/>
        <v>13200</v>
      </c>
      <c r="N17" s="14" t="s">
        <v>26</v>
      </c>
      <c r="O17" s="14" t="s">
        <v>26</v>
      </c>
    </row>
    <row r="18" spans="1:15" s="6" customFormat="1" ht="102" customHeight="1" x14ac:dyDescent="0.25">
      <c r="A18" s="7">
        <v>1</v>
      </c>
      <c r="B18" s="11" t="s">
        <v>23</v>
      </c>
      <c r="C18" s="11" t="s">
        <v>23</v>
      </c>
      <c r="D18" s="11" t="s">
        <v>29</v>
      </c>
      <c r="E18" s="11" t="s">
        <v>25</v>
      </c>
      <c r="F18" s="11">
        <v>40.200000000000003</v>
      </c>
      <c r="G18" s="14">
        <v>2200</v>
      </c>
      <c r="H18" s="14">
        <v>2250</v>
      </c>
      <c r="I18" s="14">
        <v>2260</v>
      </c>
      <c r="J18" s="12">
        <f t="shared" si="0"/>
        <v>1.4372057766010367</v>
      </c>
      <c r="K18" s="13" t="s">
        <v>26</v>
      </c>
      <c r="L18" s="14">
        <v>2200</v>
      </c>
      <c r="M18" s="15">
        <f t="shared" si="1"/>
        <v>88440</v>
      </c>
      <c r="N18" s="14" t="s">
        <v>26</v>
      </c>
      <c r="O18" s="14" t="s">
        <v>26</v>
      </c>
    </row>
    <row r="19" spans="1:15" ht="26.25" customHeight="1" x14ac:dyDescent="0.25">
      <c r="A19" s="44" t="s">
        <v>30</v>
      </c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15">
        <f>SUM(M15:M18)</f>
        <v>140140</v>
      </c>
      <c r="O19" s="16" t="s">
        <v>26</v>
      </c>
    </row>
    <row r="20" spans="1:15" ht="26.25" customHeight="1" x14ac:dyDescent="0.25">
      <c r="A20" s="44" t="s">
        <v>31</v>
      </c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15" t="s">
        <v>26</v>
      </c>
      <c r="O20" s="15" t="s">
        <v>26</v>
      </c>
    </row>
    <row r="21" spans="1:15" ht="26.25" customHeight="1" x14ac:dyDescent="0.25">
      <c r="A21" s="45" t="s">
        <v>32</v>
      </c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7"/>
      <c r="N21" s="15" t="s">
        <v>26</v>
      </c>
      <c r="O21" s="15" t="s">
        <v>26</v>
      </c>
    </row>
    <row r="22" spans="1:15" ht="26.25" customHeight="1" x14ac:dyDescent="0.25">
      <c r="A22" s="48" t="s">
        <v>33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17" t="s">
        <v>26</v>
      </c>
      <c r="O22" s="18" t="s">
        <v>26</v>
      </c>
    </row>
    <row r="23" spans="1:15" ht="9" customHeight="1" x14ac:dyDescent="0.25">
      <c r="A23" s="49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</row>
    <row r="24" spans="1:15" ht="9" customHeight="1" x14ac:dyDescent="0.25">
      <c r="A24" s="49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</row>
    <row r="25" spans="1:15" ht="10.5" customHeight="1" x14ac:dyDescent="0.25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</row>
    <row r="26" spans="1:15" ht="9" customHeight="1" x14ac:dyDescent="0.2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</row>
  </sheetData>
  <mergeCells count="27">
    <mergeCell ref="A24:O24"/>
    <mergeCell ref="A26:O26"/>
    <mergeCell ref="A19:M19"/>
    <mergeCell ref="A20:M20"/>
    <mergeCell ref="A21:M21"/>
    <mergeCell ref="A22:M22"/>
    <mergeCell ref="A23:O23"/>
    <mergeCell ref="A8:O8"/>
    <mergeCell ref="A10:A13"/>
    <mergeCell ref="B10:B13"/>
    <mergeCell ref="C10:C13"/>
    <mergeCell ref="D10:D13"/>
    <mergeCell ref="E10:E13"/>
    <mergeCell ref="F10:F13"/>
    <mergeCell ref="G10:M10"/>
    <mergeCell ref="N10:N13"/>
    <mergeCell ref="O10:O13"/>
    <mergeCell ref="G11:I11"/>
    <mergeCell ref="J11:J13"/>
    <mergeCell ref="K11:K13"/>
    <mergeCell ref="L11:L13"/>
    <mergeCell ref="M11:M13"/>
    <mergeCell ref="A1:O1"/>
    <mergeCell ref="B2:O2"/>
    <mergeCell ref="A3:O3"/>
    <mergeCell ref="A5:O5"/>
    <mergeCell ref="A7:O7"/>
  </mergeCells>
  <pageMargins left="0.62992125984251968" right="0.43307086614173229" top="0.59055118110236238" bottom="0.39370078740157477" header="0.11811023622047245" footer="0.11811023622047245"/>
  <pageSetup paperSize="9" scale="44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Петрова Елена Витальевна</cp:lastModifiedBy>
  <cp:revision>1</cp:revision>
  <dcterms:created xsi:type="dcterms:W3CDTF">2006-09-16T00:00:00Z</dcterms:created>
  <dcterms:modified xsi:type="dcterms:W3CDTF">2026-09-03T13:13:20Z</dcterms:modified>
</cp:coreProperties>
</file>