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4.145\obmen1\ЗАКУПКИ 2026\ЗАКУПКИ (до 600 тыс.)\Хоз.товары\"/>
    </mc:Choice>
  </mc:AlternateContent>
  <xr:revisionPtr revIDLastSave="0" documentId="13_ncr:1_{09AFD638-4AB6-454F-8F90-B9F23C03EB1D}" xr6:coauthVersionLast="47" xr6:coauthVersionMax="47" xr10:uidLastSave="{00000000-0000-0000-0000-000000000000}"/>
  <bookViews>
    <workbookView xWindow="-120" yWindow="-120" windowWidth="29040" windowHeight="15840" tabRatio="378" xr2:uid="{00000000-000D-0000-FFFF-FFFF00000000}"/>
  </bookViews>
  <sheets>
    <sheet name="TDSheet" sheetId="1" r:id="rId1"/>
    <sheet name="Лист1" sheetId="2" r:id="rId2"/>
  </sheets>
  <definedNames>
    <definedName name="_GoBack" localSheetId="0">TDSheet!#REF!</definedName>
    <definedName name="_xlnm.Print_Area" localSheetId="0">TDSheet!$A$1:$M$35</definedName>
  </definedNames>
  <calcPr calcId="191029"/>
</workbook>
</file>

<file path=xl/calcChain.xml><?xml version="1.0" encoding="utf-8"?>
<calcChain xmlns="http://schemas.openxmlformats.org/spreadsheetml/2006/main">
  <c r="K25" i="1" l="1"/>
  <c r="H23" i="1"/>
  <c r="I23" i="1"/>
  <c r="J23" i="1" s="1"/>
  <c r="H22" i="1"/>
  <c r="I22" i="1"/>
  <c r="J22" i="1" s="1"/>
  <c r="I24" i="1"/>
  <c r="J24" i="1" s="1"/>
  <c r="H24" i="1"/>
  <c r="I21" i="1"/>
  <c r="J21" i="1" s="1"/>
  <c r="H21" i="1"/>
  <c r="I20" i="1"/>
  <c r="J20" i="1" s="1"/>
  <c r="H20" i="1"/>
  <c r="I19" i="1"/>
  <c r="J19" i="1" s="1"/>
  <c r="H19" i="1"/>
  <c r="I18" i="1"/>
  <c r="J18" i="1" s="1"/>
  <c r="I17" i="1"/>
  <c r="J17" i="1" s="1"/>
  <c r="H18" i="1"/>
  <c r="H17" i="1"/>
  <c r="H16" i="1"/>
  <c r="I16" i="1"/>
  <c r="J16" i="1" s="1"/>
</calcChain>
</file>

<file path=xl/sharedStrings.xml><?xml version="1.0" encoding="utf-8"?>
<sst xmlns="http://schemas.openxmlformats.org/spreadsheetml/2006/main" count="46" uniqueCount="38">
  <si>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</si>
  <si>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</si>
  <si>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</si>
  <si>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</si>
  <si>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Описание объекта закупки в приложении к данному исследованию</t>
  </si>
  <si>
    <t>Метод определения НМЦК: метод сопоставимых рыночных цен (анализа рынка)</t>
  </si>
  <si>
    <t>№
п/п</t>
  </si>
  <si>
    <t>Итого:</t>
  </si>
  <si>
    <t>однородная</t>
  </si>
  <si>
    <t>неоднородная</t>
  </si>
  <si>
    <t>Коэфф. вариации (V), %</t>
  </si>
  <si>
    <t>совокупн. значений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</si>
  <si>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</si>
  <si>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</si>
  <si>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</si>
  <si>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</si>
  <si>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</si>
  <si>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</si>
  <si>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</si>
  <si>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</si>
  <si>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 xml:space="preserve">Приложение №3 к Форме заявки (в табличной форме с формулами расчета)
</t>
  </si>
  <si>
    <t>шт</t>
  </si>
  <si>
    <t xml:space="preserve">Обоснование начальной (максимальной ) цены контракта для определения поставщика хозяйственных товаров </t>
  </si>
  <si>
    <t>Расчет обоснования начальной максимальной цены произведен заведующим хозяйством 1 категории А.В. Мальцевым</t>
  </si>
  <si>
    <t xml:space="preserve"> </t>
  </si>
  <si>
    <t>Полотенце бумажное/ 2-слойн. / Lotti/белое/ 24м/ 24см*23см/ 50 л/ с втулкой/ с тиснением/ перфорация есть</t>
  </si>
  <si>
    <t>Освежитель воздуха/ Gold Wind / «Экзотик»/ 300 мл</t>
  </si>
  <si>
    <t>Освежитель воздуха/ Gold Wind / «Цитрус» / 300 мл</t>
  </si>
  <si>
    <t>Жидкое крем-мыло/ 5л/ Grass/ «Milana»/ «Черника в йогурте»/ канистра</t>
  </si>
  <si>
    <t>Жидкое крем-мыло/ 5л/ Grass/ «Milana»/ «Спелая черешня»/ канистра</t>
  </si>
  <si>
    <t>Бумага туалетная/ 2-слойная/ Zemma/ «Плюс»/ белая/ 23м / 184л / 12,5см*9,5см/ 12 шт. / с втулкой / с тиснением / перфорация есть</t>
  </si>
  <si>
    <t>Бумага туалетная/ 1-слойная/ Экологически чистая 55/ серая/ 40м</t>
  </si>
  <si>
    <t>Комплект для туалета / пластик/ белый / 39,5см*16 см</t>
  </si>
  <si>
    <t>Бумага туалетная/ 1-слойная/ Laima/ «Эконом-Универсал»/ белая/ 450м*9,5см/ в комплекте 6шт/ втулка 60мм/ диаметр рулона 23,5 см</t>
  </si>
  <si>
    <t>Предложение № 1 Вх. № 4333 от 15.05.2026г.</t>
  </si>
  <si>
    <t>Предложение №2 Вх. № 4390 от 15.05.2026г.</t>
  </si>
  <si>
    <t xml:space="preserve">Предложение № 3 Вх. № 4389 от 15.05.2026г. </t>
  </si>
  <si>
    <r>
      <t xml:space="preserve">Проведенные исследования позволяют определить начальную (максимальную) цену контракта в размере </t>
    </r>
    <r>
      <rPr>
        <b/>
        <u/>
        <sz val="14"/>
        <color rgb="FF000000"/>
        <rFont val="Times New Roman"/>
        <family val="1"/>
        <charset val="204"/>
      </rPr>
      <t>86 266 рублей  62 копейки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</si>
</sst>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8"/>
      <color indexed="9"/>
      <name val="Arial"/>
      <family val="2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3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14" fontId="9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L57"/>
  <sheetViews>
    <sheetView tabSelected="1" view="pageBreakPreview" topLeftCell="A7" zoomScale="80" zoomScaleNormal="80" zoomScaleSheetLayoutView="80" workbookViewId="0">
      <selection activeCell="A24" sqref="A24"/>
    </sheetView>
  </sheetViews>
  <sheetFormatPr defaultColWidth="10.33203125" defaultRowHeight="11.25" x14ac:dyDescent="0.2"/>
  <cols>
    <col min="1" max="1" width="7.33203125" style="1" customWidth="1"/>
    <col min="2" max="2" width="70.33203125" style="1" customWidth="1"/>
    <col min="3" max="3" width="15" style="1" customWidth="1"/>
    <col min="4" max="4" width="12.5" customWidth="1"/>
    <col min="5" max="5" width="22.1640625" customWidth="1"/>
    <col min="6" max="6" width="22" customWidth="1"/>
    <col min="7" max="7" width="18.5" customWidth="1"/>
    <col min="8" max="8" width="21.33203125" customWidth="1"/>
    <col min="9" max="9" width="14" customWidth="1"/>
    <col min="10" max="10" width="17.6640625" customWidth="1"/>
    <col min="11" max="11" width="20" customWidth="1"/>
    <col min="12" max="12" width="17.1640625" hidden="1" customWidth="1"/>
    <col min="13" max="13" width="0" hidden="1" customWidth="1"/>
    <col min="18" max="18" width="1.83203125" customWidth="1"/>
    <col min="19" max="19" width="2.83203125" customWidth="1"/>
    <col min="20" max="20" width="2.6640625" customWidth="1"/>
  </cols>
  <sheetData>
    <row r="1" spans="1:11" x14ac:dyDescent="0.2">
      <c r="A1" s="47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">
      <c r="A2" s="20" t="s">
        <v>8</v>
      </c>
      <c r="B2" s="20" t="s">
        <v>9</v>
      </c>
    </row>
    <row r="3" spans="1:11" ht="9.9499999999999993" customHeight="1" x14ac:dyDescent="0.25">
      <c r="B3" s="59" t="s">
        <v>22</v>
      </c>
      <c r="C3" s="59"/>
      <c r="D3" s="59"/>
      <c r="E3" s="59"/>
      <c r="F3" s="59"/>
      <c r="G3" s="15"/>
      <c r="H3" s="15"/>
      <c r="I3" s="11"/>
      <c r="J3" s="25"/>
      <c r="K3" s="25"/>
    </row>
    <row r="4" spans="1:11" ht="9.9499999999999993" customHeight="1" x14ac:dyDescent="0.2">
      <c r="B4" s="59"/>
      <c r="C4" s="59"/>
      <c r="D4" s="59"/>
      <c r="E4" s="59"/>
      <c r="F4" s="59"/>
      <c r="G4" s="15"/>
      <c r="H4" s="15"/>
      <c r="I4" s="55"/>
      <c r="J4" s="55"/>
      <c r="K4" s="55"/>
    </row>
    <row r="5" spans="1:11" ht="9.9499999999999993" customHeight="1" x14ac:dyDescent="0.25">
      <c r="B5" s="59"/>
      <c r="C5" s="59"/>
      <c r="D5" s="59"/>
      <c r="E5" s="59"/>
      <c r="F5" s="59"/>
      <c r="G5" s="15"/>
      <c r="H5" s="15"/>
      <c r="I5" s="11"/>
      <c r="K5" s="25"/>
    </row>
    <row r="6" spans="1:11" ht="9.9499999999999993" customHeight="1" x14ac:dyDescent="0.25">
      <c r="B6" s="59"/>
      <c r="C6" s="59"/>
      <c r="D6" s="59"/>
      <c r="E6" s="59"/>
      <c r="F6" s="59"/>
      <c r="G6" s="15"/>
      <c r="H6" s="15"/>
      <c r="I6" s="11"/>
    </row>
    <row r="7" spans="1:11" ht="65.25" customHeight="1" x14ac:dyDescent="0.2">
      <c r="B7" s="58" t="s">
        <v>2</v>
      </c>
      <c r="C7" s="58"/>
      <c r="D7" s="58"/>
      <c r="E7" s="58"/>
      <c r="F7" s="58"/>
      <c r="G7" s="58"/>
      <c r="H7" s="58"/>
      <c r="I7" s="58"/>
      <c r="J7" s="58"/>
      <c r="K7" s="58"/>
    </row>
    <row r="8" spans="1:11" ht="10.5" customHeight="1" x14ac:dyDescent="0.2">
      <c r="B8" s="17"/>
      <c r="C8" s="17"/>
      <c r="D8" s="17"/>
      <c r="E8" s="17"/>
      <c r="F8" s="2"/>
      <c r="G8" s="2"/>
      <c r="H8" s="2"/>
    </row>
    <row r="9" spans="1:11" ht="19.5" customHeight="1" x14ac:dyDescent="0.2">
      <c r="B9" s="30" t="s">
        <v>4</v>
      </c>
      <c r="C9" s="15"/>
      <c r="D9" s="17"/>
      <c r="E9" s="17"/>
      <c r="F9" s="2"/>
      <c r="G9" s="2"/>
      <c r="H9" s="2"/>
    </row>
    <row r="10" spans="1:11" ht="15.75" x14ac:dyDescent="0.25">
      <c r="B10" s="16" t="s">
        <v>5</v>
      </c>
      <c r="C10" s="3"/>
      <c r="D10" s="2"/>
      <c r="E10" s="2"/>
      <c r="F10" s="2"/>
      <c r="G10" s="2"/>
      <c r="H10" s="2"/>
    </row>
    <row r="11" spans="1:11" ht="15.75" x14ac:dyDescent="0.25">
      <c r="A11" s="5"/>
      <c r="B11" s="4"/>
      <c r="C11" s="2"/>
      <c r="D11" s="2"/>
      <c r="E11" s="2"/>
      <c r="F11" s="2"/>
      <c r="G11" s="2"/>
      <c r="H11" s="2"/>
    </row>
    <row r="12" spans="1:11" s="10" customFormat="1" ht="15.75" x14ac:dyDescent="0.2">
      <c r="A12" s="49" t="s">
        <v>6</v>
      </c>
      <c r="B12" s="53" t="s">
        <v>3</v>
      </c>
      <c r="C12" s="53"/>
      <c r="D12" s="53"/>
      <c r="E12" s="53"/>
      <c r="F12" s="53"/>
      <c r="G12" s="53"/>
      <c r="H12" s="53"/>
      <c r="I12" s="53"/>
      <c r="J12" s="53"/>
      <c r="K12" s="53"/>
    </row>
    <row r="13" spans="1:11" s="10" customFormat="1" ht="12.75" customHeight="1" x14ac:dyDescent="0.2">
      <c r="A13" s="50"/>
      <c r="B13" s="54" t="s">
        <v>18</v>
      </c>
      <c r="C13" s="51" t="s">
        <v>0</v>
      </c>
      <c r="D13" s="52" t="s">
        <v>1</v>
      </c>
      <c r="E13" s="51" t="s">
        <v>15</v>
      </c>
      <c r="F13" s="51"/>
      <c r="G13" s="51"/>
      <c r="H13" s="54" t="s">
        <v>12</v>
      </c>
      <c r="I13" s="54"/>
      <c r="J13" s="54"/>
      <c r="K13" s="54"/>
    </row>
    <row r="14" spans="1:11" s="10" customFormat="1" ht="21" customHeight="1" x14ac:dyDescent="0.2">
      <c r="A14" s="50"/>
      <c r="B14" s="54"/>
      <c r="C14" s="51"/>
      <c r="D14" s="52"/>
      <c r="E14" s="51"/>
      <c r="F14" s="51"/>
      <c r="G14" s="51"/>
      <c r="H14" s="54"/>
      <c r="I14" s="54"/>
      <c r="J14" s="54"/>
      <c r="K14" s="54"/>
    </row>
    <row r="15" spans="1:11" s="10" customFormat="1" ht="62.25" customHeight="1" x14ac:dyDescent="0.2">
      <c r="A15" s="50"/>
      <c r="B15" s="54"/>
      <c r="C15" s="51"/>
      <c r="D15" s="52"/>
      <c r="E15" s="18" t="s">
        <v>34</v>
      </c>
      <c r="F15" s="18" t="s">
        <v>35</v>
      </c>
      <c r="G15" s="18" t="s">
        <v>36</v>
      </c>
      <c r="H15" s="18" t="s">
        <v>19</v>
      </c>
      <c r="I15" s="34" t="s">
        <v>10</v>
      </c>
      <c r="J15" s="34" t="s">
        <v>11</v>
      </c>
      <c r="K15" s="34" t="s">
        <v>16</v>
      </c>
    </row>
    <row r="16" spans="1:11" s="10" customFormat="1" ht="55.5" customHeight="1" x14ac:dyDescent="0.25">
      <c r="A16" s="35">
        <v>1</v>
      </c>
      <c r="B16" s="40" t="s">
        <v>25</v>
      </c>
      <c r="C16" s="39" t="s">
        <v>21</v>
      </c>
      <c r="D16" s="18">
        <v>100</v>
      </c>
      <c r="E16" s="38">
        <v>78</v>
      </c>
      <c r="F16" s="38">
        <v>88.4</v>
      </c>
      <c r="G16" s="38">
        <v>104</v>
      </c>
      <c r="H16" s="38">
        <f>(E16+F16+G16)/3</f>
        <v>90.133333333333326</v>
      </c>
      <c r="I16" s="36">
        <f t="shared" ref="I16:I17" si="0">STDEV(E16:G16)/AVERAGE(E16:G16)*100</f>
        <v>14.518912375520779</v>
      </c>
      <c r="J16" s="36" t="str">
        <f t="shared" ref="J16:J17" si="1">IF(I16&lt;=33,$A$2,$B$2)</f>
        <v>однородная</v>
      </c>
      <c r="K16" s="36">
        <v>9013</v>
      </c>
    </row>
    <row r="17" spans="1:11" s="10" customFormat="1" ht="38.25" customHeight="1" x14ac:dyDescent="0.25">
      <c r="A17" s="35">
        <v>2</v>
      </c>
      <c r="B17" s="43" t="s">
        <v>26</v>
      </c>
      <c r="C17" s="39" t="s">
        <v>21</v>
      </c>
      <c r="D17" s="18">
        <v>30</v>
      </c>
      <c r="E17" s="38">
        <v>87.55</v>
      </c>
      <c r="F17" s="38">
        <v>92.7</v>
      </c>
      <c r="G17" s="38">
        <v>103</v>
      </c>
      <c r="H17" s="38">
        <f t="shared" ref="H17" si="2">(E17+F17+G17)/3</f>
        <v>94.416666666666671</v>
      </c>
      <c r="I17" s="36">
        <f t="shared" si="0"/>
        <v>8.3319558090106174</v>
      </c>
      <c r="J17" s="36" t="str">
        <f t="shared" si="1"/>
        <v>однородная</v>
      </c>
      <c r="K17" s="36">
        <v>2832.6</v>
      </c>
    </row>
    <row r="18" spans="1:11" s="10" customFormat="1" ht="38.25" customHeight="1" x14ac:dyDescent="0.2">
      <c r="A18" s="35">
        <v>3</v>
      </c>
      <c r="B18" s="41" t="s">
        <v>27</v>
      </c>
      <c r="C18" s="39" t="s">
        <v>21</v>
      </c>
      <c r="D18" s="37">
        <v>30</v>
      </c>
      <c r="E18" s="32">
        <v>87.55</v>
      </c>
      <c r="F18" s="32">
        <v>87.55</v>
      </c>
      <c r="G18" s="32">
        <v>103</v>
      </c>
      <c r="H18" s="38">
        <f>(E18+F18+G18)/3</f>
        <v>92.7</v>
      </c>
      <c r="I18" s="36">
        <f>STDEV(E18:G18)/AVERAGE(E18:G18)*100</f>
        <v>9.6225044864937637</v>
      </c>
      <c r="J18" s="29" t="str">
        <f t="shared" ref="J18" si="3">IF(I18&lt;=33,$A$2,$B$2)</f>
        <v>однородная</v>
      </c>
      <c r="K18" s="36">
        <v>2781</v>
      </c>
    </row>
    <row r="19" spans="1:11" s="10" customFormat="1" ht="38.25" customHeight="1" x14ac:dyDescent="0.2">
      <c r="A19" s="35">
        <v>4</v>
      </c>
      <c r="B19" s="41" t="s">
        <v>28</v>
      </c>
      <c r="C19" s="39" t="s">
        <v>21</v>
      </c>
      <c r="D19" s="37">
        <v>15</v>
      </c>
      <c r="E19" s="32">
        <v>646</v>
      </c>
      <c r="F19" s="32">
        <v>646</v>
      </c>
      <c r="G19" s="32">
        <v>760</v>
      </c>
      <c r="H19" s="38">
        <f t="shared" ref="H19:H24" si="4">(E19+F19+G19)/3</f>
        <v>684</v>
      </c>
      <c r="I19" s="36">
        <f t="shared" ref="I19:I24" si="5">STDEV(E19:G19)/AVERAGE(E19:G19)*100</f>
        <v>9.6225044864937619</v>
      </c>
      <c r="J19" s="29" t="str">
        <f t="shared" ref="J19:J24" si="6">IF(I19&lt;=33,$A$2,$B$2)</f>
        <v>однородная</v>
      </c>
      <c r="K19" s="36">
        <v>10260</v>
      </c>
    </row>
    <row r="20" spans="1:11" s="10" customFormat="1" ht="38.25" customHeight="1" x14ac:dyDescent="0.2">
      <c r="A20" s="35">
        <v>5</v>
      </c>
      <c r="B20" s="41" t="s">
        <v>29</v>
      </c>
      <c r="C20" s="39" t="s">
        <v>21</v>
      </c>
      <c r="D20" s="37">
        <v>15</v>
      </c>
      <c r="E20" s="32">
        <v>646</v>
      </c>
      <c r="F20" s="32">
        <v>646</v>
      </c>
      <c r="G20" s="32">
        <v>760</v>
      </c>
      <c r="H20" s="32">
        <f t="shared" si="4"/>
        <v>684</v>
      </c>
      <c r="I20" s="29">
        <f t="shared" si="5"/>
        <v>9.6225044864937619</v>
      </c>
      <c r="J20" s="29" t="str">
        <f t="shared" si="6"/>
        <v>однородная</v>
      </c>
      <c r="K20" s="29">
        <v>10260</v>
      </c>
    </row>
    <row r="21" spans="1:11" s="10" customFormat="1" ht="56.25" customHeight="1" x14ac:dyDescent="0.2">
      <c r="A21" s="35">
        <v>6</v>
      </c>
      <c r="B21" s="41" t="s">
        <v>30</v>
      </c>
      <c r="C21" s="39" t="s">
        <v>21</v>
      </c>
      <c r="D21" s="37">
        <v>20</v>
      </c>
      <c r="E21" s="32">
        <v>397.5</v>
      </c>
      <c r="F21" s="32">
        <v>450.5</v>
      </c>
      <c r="G21" s="32">
        <v>530</v>
      </c>
      <c r="H21" s="32">
        <f t="shared" si="4"/>
        <v>459.33333333333331</v>
      </c>
      <c r="I21" s="29">
        <f t="shared" si="5"/>
        <v>14.518912375520641</v>
      </c>
      <c r="J21" s="29" t="str">
        <f t="shared" si="6"/>
        <v>однородная</v>
      </c>
      <c r="K21" s="29">
        <v>9186.6</v>
      </c>
    </row>
    <row r="22" spans="1:11" s="10" customFormat="1" ht="33.75" customHeight="1" x14ac:dyDescent="0.2">
      <c r="A22" s="35">
        <v>7</v>
      </c>
      <c r="B22" s="41" t="s">
        <v>31</v>
      </c>
      <c r="C22" s="39" t="s">
        <v>21</v>
      </c>
      <c r="D22" s="37">
        <v>500</v>
      </c>
      <c r="E22" s="32">
        <v>13.88</v>
      </c>
      <c r="F22" s="32">
        <v>15.73</v>
      </c>
      <c r="G22" s="32">
        <v>18.5</v>
      </c>
      <c r="H22" s="32">
        <f t="shared" si="4"/>
        <v>16.036666666666665</v>
      </c>
      <c r="I22" s="29">
        <f t="shared" si="5"/>
        <v>14.499377483476225</v>
      </c>
      <c r="J22" s="29" t="str">
        <f t="shared" si="6"/>
        <v>однородная</v>
      </c>
      <c r="K22" s="29">
        <v>8020</v>
      </c>
    </row>
    <row r="23" spans="1:11" s="10" customFormat="1" ht="33.75" customHeight="1" x14ac:dyDescent="0.2">
      <c r="A23" s="35">
        <v>8</v>
      </c>
      <c r="B23" s="41" t="s">
        <v>32</v>
      </c>
      <c r="C23" s="39" t="s">
        <v>21</v>
      </c>
      <c r="D23" s="37">
        <v>26</v>
      </c>
      <c r="E23" s="32">
        <v>150</v>
      </c>
      <c r="F23" s="32">
        <v>180</v>
      </c>
      <c r="G23" s="32">
        <v>200</v>
      </c>
      <c r="H23" s="32">
        <f t="shared" si="4"/>
        <v>176.66666666666666</v>
      </c>
      <c r="I23" s="29">
        <f t="shared" si="5"/>
        <v>14.244970632586348</v>
      </c>
      <c r="J23" s="29" t="str">
        <f t="shared" si="6"/>
        <v>однородная</v>
      </c>
      <c r="K23" s="29">
        <v>4593.42</v>
      </c>
    </row>
    <row r="24" spans="1:11" s="10" customFormat="1" ht="55.5" customHeight="1" x14ac:dyDescent="0.25">
      <c r="A24" s="63">
        <v>9</v>
      </c>
      <c r="B24" s="45" t="s">
        <v>33</v>
      </c>
      <c r="C24" s="39" t="s">
        <v>21</v>
      </c>
      <c r="D24" s="37">
        <v>20</v>
      </c>
      <c r="E24" s="32">
        <v>1360</v>
      </c>
      <c r="F24" s="32">
        <v>1519</v>
      </c>
      <c r="G24" s="32">
        <v>1519</v>
      </c>
      <c r="H24" s="32">
        <f t="shared" si="4"/>
        <v>1466</v>
      </c>
      <c r="I24" s="29">
        <f t="shared" si="5"/>
        <v>6.2618480764768423</v>
      </c>
      <c r="J24" s="29" t="str">
        <f t="shared" si="6"/>
        <v>однородная</v>
      </c>
      <c r="K24" s="29">
        <v>29320</v>
      </c>
    </row>
    <row r="25" spans="1:11" s="10" customFormat="1" ht="19.5" customHeight="1" x14ac:dyDescent="0.2">
      <c r="A25" s="44"/>
      <c r="B25" s="42" t="s">
        <v>7</v>
      </c>
      <c r="C25" s="60"/>
      <c r="D25" s="61"/>
      <c r="E25" s="61"/>
      <c r="F25" s="61"/>
      <c r="G25" s="61"/>
      <c r="H25" s="61"/>
      <c r="I25" s="61"/>
      <c r="J25" s="62"/>
      <c r="K25" s="36">
        <f>SUM(K16:K24)</f>
        <v>86266.62</v>
      </c>
    </row>
    <row r="26" spans="1:11" s="10" customFormat="1" ht="15.75" x14ac:dyDescent="0.25">
      <c r="A26" s="21"/>
      <c r="B26" s="26"/>
      <c r="C26" s="22"/>
      <c r="D26" s="23"/>
      <c r="E26" s="24"/>
      <c r="F26" s="24"/>
      <c r="G26" s="24"/>
      <c r="H26" s="24"/>
      <c r="I26" s="25"/>
      <c r="J26" s="25"/>
      <c r="K26" s="27"/>
    </row>
    <row r="27" spans="1:11" ht="15.75" x14ac:dyDescent="0.2">
      <c r="A27" s="12"/>
      <c r="B27" s="19" t="s">
        <v>17</v>
      </c>
      <c r="C27" s="13"/>
      <c r="D27" s="14"/>
      <c r="E27" s="14"/>
      <c r="F27" s="14"/>
      <c r="G27" s="14"/>
      <c r="H27" s="14"/>
    </row>
    <row r="28" spans="1:11" ht="15.75" x14ac:dyDescent="0.2">
      <c r="A28" s="12"/>
      <c r="B28" s="19" t="s">
        <v>13</v>
      </c>
      <c r="C28" s="13"/>
      <c r="D28" s="14"/>
      <c r="E28" s="14"/>
      <c r="F28" s="14"/>
      <c r="G28" s="14"/>
      <c r="H28" s="14" t="s">
        <v>24</v>
      </c>
    </row>
    <row r="29" spans="1:11" ht="15.75" x14ac:dyDescent="0.2">
      <c r="A29" s="12"/>
      <c r="B29" s="19" t="s">
        <v>14</v>
      </c>
      <c r="C29" s="13"/>
      <c r="D29" s="14"/>
      <c r="E29" s="14"/>
      <c r="F29" s="14"/>
      <c r="G29" s="14"/>
      <c r="H29" s="14"/>
    </row>
    <row r="30" spans="1:11" ht="15.75" x14ac:dyDescent="0.2">
      <c r="A30" s="12"/>
      <c r="B30" s="19"/>
      <c r="C30" s="13"/>
      <c r="D30" s="14"/>
      <c r="E30" s="14"/>
      <c r="F30" s="14"/>
      <c r="G30" s="14"/>
      <c r="H30" s="14"/>
    </row>
    <row r="31" spans="1:11" ht="42" customHeight="1" x14ac:dyDescent="0.2">
      <c r="A31" s="9"/>
      <c r="B31" s="57" t="s">
        <v>37</v>
      </c>
      <c r="C31" s="57"/>
      <c r="D31" s="57"/>
      <c r="E31" s="57"/>
      <c r="F31" s="57"/>
      <c r="G31" s="57"/>
      <c r="H31" s="57"/>
      <c r="I31" s="57"/>
      <c r="J31" s="57"/>
      <c r="K31" s="57"/>
    </row>
    <row r="32" spans="1:11" ht="12.75" x14ac:dyDescent="0.2">
      <c r="A32" s="6"/>
      <c r="B32" s="6"/>
      <c r="C32" s="7"/>
      <c r="D32" s="8"/>
      <c r="E32" s="8"/>
      <c r="F32" s="8"/>
      <c r="G32" s="8"/>
      <c r="H32" s="8"/>
    </row>
    <row r="33" spans="2:4" ht="18.75" x14ac:dyDescent="0.3">
      <c r="B33" s="28" t="s">
        <v>23</v>
      </c>
    </row>
    <row r="34" spans="2:4" ht="18.75" x14ac:dyDescent="0.3">
      <c r="B34" s="28"/>
    </row>
    <row r="35" spans="2:4" ht="21" customHeight="1" x14ac:dyDescent="0.2">
      <c r="B35" s="56"/>
      <c r="C35" s="56"/>
      <c r="D35" s="33"/>
    </row>
    <row r="36" spans="2:4" ht="18.75" x14ac:dyDescent="0.3">
      <c r="B36" s="28"/>
    </row>
    <row r="57" spans="11:11" ht="15" x14ac:dyDescent="0.2">
      <c r="K57" s="31"/>
    </row>
  </sheetData>
  <mergeCells count="14">
    <mergeCell ref="B35:C35"/>
    <mergeCell ref="B31:K31"/>
    <mergeCell ref="B7:K7"/>
    <mergeCell ref="B3:F6"/>
    <mergeCell ref="B13:B15"/>
    <mergeCell ref="C25:J25"/>
    <mergeCell ref="A1:K1"/>
    <mergeCell ref="A12:A15"/>
    <mergeCell ref="C13:C15"/>
    <mergeCell ref="D13:D15"/>
    <mergeCell ref="E13:G14"/>
    <mergeCell ref="B12:K12"/>
    <mergeCell ref="H13:K14"/>
    <mergeCell ref="I4:K4"/>
  </mergeCells>
  <phoneticPr fontId="0" type="noConversion"/>
  <conditionalFormatting sqref="I16:I24">
    <cfRule type="cellIs" dxfId="1" priority="2" operator="greaterThan">
      <formula>33</formula>
    </cfRule>
  </conditionalFormatting>
  <conditionalFormatting sqref="J16:J24">
    <cfRule type="containsText" dxfId="0" priority="7" operator="containsText" text="Неоднородная">
      <formula>NOT(ISERROR(SEARCH("Неоднородная",J16)))</formula>
    </cfRule>
  </conditionalFormatting>
  <pageMargins left="0.39370078740157483" right="0.23622047244094491" top="0.23622047244094491" bottom="0.27559055118110237" header="0.15748031496062992" footer="0.1574803149606299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3DB5-31D1-4032-8DE9-62959D2F235D}">
  <dimension ref="O11:O20"/>
  <sheetViews>
    <sheetView workbookViewId="0">
      <selection activeCell="L36" sqref="L36"/>
    </sheetView>
  </sheetViews>
  <sheetFormatPr defaultRowHeight="11.25" x14ac:dyDescent="0.2"/>
  <cols>
    <col min="15" max="15" width="27.83203125" customWidth="1"/>
  </cols>
  <sheetData>
    <row r="11" spans="15:15" ht="15.75" x14ac:dyDescent="0.2">
      <c r="O11" s="36"/>
    </row>
    <row r="12" spans="15:15" ht="15.75" x14ac:dyDescent="0.2">
      <c r="O12" s="36"/>
    </row>
    <row r="13" spans="15:15" ht="15.75" x14ac:dyDescent="0.2">
      <c r="O13" s="36"/>
    </row>
    <row r="14" spans="15:15" ht="15.75" x14ac:dyDescent="0.2">
      <c r="O14" s="36"/>
    </row>
    <row r="15" spans="15:15" ht="15.75" x14ac:dyDescent="0.2">
      <c r="O15" s="29"/>
    </row>
    <row r="16" spans="15:15" ht="15.75" x14ac:dyDescent="0.2">
      <c r="O16" s="29"/>
    </row>
    <row r="17" spans="15:15" ht="15.75" x14ac:dyDescent="0.2">
      <c r="O17" s="29"/>
    </row>
    <row r="18" spans="15:15" ht="15.75" x14ac:dyDescent="0.2">
      <c r="O18" s="29"/>
    </row>
    <row r="19" spans="15:15" ht="15.75" x14ac:dyDescent="0.2">
      <c r="O19" s="29"/>
    </row>
    <row r="20" spans="15:15" x14ac:dyDescent="0.2">
      <c r="O20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TDSheet</vt:lpstr>
      <vt:lpstr>Лист1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irina.vlasova29@yandex.ru</cp:lastModifiedBy>
  <cp:revision>1</cp:revision>
  <cp:lastPrinted>2026-05-29T05:40:18Z</cp:lastPrinted>
  <dcterms:created xsi:type="dcterms:W3CDTF">2013-01-11T07:45:47Z</dcterms:created>
  <dcterms:modified xsi:type="dcterms:W3CDTF">2026-05-29T06:05:37Z</dcterms:modified>
</cp:coreProperties>
</file>