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van\Documents\Березка\Аккумуляторы\"/>
    </mc:Choice>
  </mc:AlternateContent>
  <xr:revisionPtr revIDLastSave="0" documentId="13_ncr:1_{C7B33D9E-DE54-40AA-A2E2-743804E99B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асчет цены" sheetId="2" r:id="rId1"/>
  </sheets>
  <definedNames>
    <definedName name="_xlnm.Print_Area" localSheetId="0">'Расчет цены'!$A$1:$S$16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1" i="2" l="1"/>
  <c r="S11" i="2"/>
  <c r="M12" i="2"/>
  <c r="M11" i="2"/>
  <c r="N11" i="2"/>
  <c r="O11" i="2" s="1"/>
  <c r="P11" i="2"/>
  <c r="R11" i="2" s="1"/>
  <c r="P10" i="2"/>
  <c r="Q10" i="2" s="1"/>
  <c r="R10" i="2" s="1"/>
  <c r="S10" i="2" s="1"/>
  <c r="N10" i="2"/>
  <c r="M10" i="2"/>
  <c r="O10" i="2" l="1"/>
</calcChain>
</file>

<file path=xl/sharedStrings.xml><?xml version="1.0" encoding="utf-8"?>
<sst xmlns="http://schemas.openxmlformats.org/spreadsheetml/2006/main" count="42" uniqueCount="37">
  <si>
    <t>№</t>
  </si>
  <si>
    <t>Наименование предмета контракта</t>
  </si>
  <si>
    <t>Существенные условия исполнения контракта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</si>
  <si>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</si>
  <si>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</si>
  <si>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</si>
  <si>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</si>
  <si>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</si>
  <si>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</si>
  <si>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Номер сведений о контракте 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</si>
  <si>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</si>
  <si>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</si>
  <si>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</si>
  <si>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</si>
  <si>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</si>
  <si>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</si>
  <si>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</si>
  <si>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В результате проведенного расчета Н(М)ЦК, ЦКЕП контракта составила:</t>
  </si>
  <si>
    <t>-</t>
  </si>
  <si>
    <t>Используемый метод определения НМЦК с обоснованием:</t>
  </si>
  <si>
    <t>Метод сопоставимых рыночных цен</t>
  </si>
  <si>
    <t>Расчет Н(М)ЦК</t>
  </si>
  <si>
    <t>В соответствии с техническим заданием</t>
  </si>
  <si>
    <t>Источник №4</t>
  </si>
  <si>
    <t>Источник №5</t>
  </si>
  <si>
    <r>
      <t>Коэффициент вариации цен V (%</t>
    </r>
    <r>
      <rPr>
        <b/>
        <sz val="10"/>
        <rFont val="Times New Roman"/>
        <family val="1"/>
        <charset val="204"/>
      </rPr>
      <t xml:space="preserve">) </t>
    </r>
    <r>
      <rPr>
        <i/>
        <sz val="10"/>
        <rFont val="Times New Roman"/>
        <family val="1"/>
        <charset val="204"/>
      </rPr>
      <t>(</t>
    </r>
    <r>
      <rPr>
        <b/>
        <i/>
        <sz val="10"/>
        <rFont val="Times New Roman"/>
        <family val="1"/>
        <charset val="204"/>
      </rPr>
      <t>V &lt; 33%</t>
    </r>
    <r>
      <rPr>
        <i/>
        <sz val="10"/>
        <rFont val="Times New Roman"/>
        <family val="1"/>
        <charset val="204"/>
      </rPr>
      <t>)</t>
    </r>
  </si>
  <si>
    <t xml:space="preserve">
Для установления начальной (максимальной) цены в соответствии со ст. 22 Федерального закона  № 44-ФЗ «О контрактной системе в сфере закупок товаров, работ, услуг для обеспечения государственных и муниципальных нужд» Заказчик применил метод сопоставимых рыночных цен (анализа рынка). Расчет начальной (максимальной) цены единицы услуги произведен  в соответствии с представленными коммерческими предложениями.
</t>
  </si>
  <si>
    <t>рублей</t>
  </si>
  <si>
    <t>шт.</t>
  </si>
  <si>
    <t xml:space="preserve">Источник №1 </t>
  </si>
  <si>
    <t xml:space="preserve">Источник №2  </t>
  </si>
  <si>
    <t xml:space="preserve">Источник №3 </t>
  </si>
  <si>
    <t>«ОБОСНОВАНИЕ НАЧАЛЬНОЙ (МАКСИМАЛЬНОЙ) ЦЕНЫ ЕДИНИЦЫ товара»
на приобретение картриджей</t>
  </si>
  <si>
    <t>Аккумуляторная батарея Тип 1</t>
  </si>
  <si>
    <t>Аккумуляторная батарея Тип 2</t>
  </si>
  <si>
    <t xml:space="preserve">Первый заместитель директора ВИНИТИ РАН ___________________А.А. Шалаев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</si>
  <si>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Гл. специалист отдела закупок ПЭУ_____________________________Л.Б. Ванновская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</si>
</sst>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#,##0.00\ &quot;₽&quot;"/>
    <numFmt numFmtId="166" formatCode="#,##0.00000"/>
    <numFmt numFmtId="167" formatCode="#,##0.00_р_.;[Red]#,##0.00_р_."/>
    <numFmt numFmtId="168" formatCode="#,##0.0000000\ &quot;₽&quot;"/>
  </numFmts>
  <fonts count="14" x14ac:knownFonts="1"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u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5" fillId="0" borderId="0" xfId="0" applyFont="1" applyAlignment="1" applyProtection="1">
      <alignment vertical="center"/>
      <protection locked="0"/>
    </xf>
    <xf numFmtId="0" fontId="4" fillId="0" borderId="0" xfId="0" applyFont="1"/>
    <xf numFmtId="2" fontId="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wrapText="1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6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>
      <alignment horizontal="right" vertical="center"/>
    </xf>
    <xf numFmtId="4" fontId="3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10" fontId="3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3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16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285750</xdr:colOff>
      <xdr:row>8</xdr:row>
      <xdr:rowOff>657225</xdr:rowOff>
    </xdr:from>
    <xdr:to>
      <xdr:col>14</xdr:col>
      <xdr:colOff>1800225</xdr:colOff>
      <xdr:row>8</xdr:row>
      <xdr:rowOff>1133475</xdr:rowOff>
    </xdr:to>
    <xdr:pic>
      <xdr:nvPicPr>
        <xdr:cNvPr id="1911" name="Picture 1">
          <a:extLst>
            <a:ext uri="{FF2B5EF4-FFF2-40B4-BE49-F238E27FC236}">
              <a16:creationId xmlns:a16="http://schemas.microsoft.com/office/drawing/2014/main" id="{6CA6AFDA-6C00-CA02-E1D5-0DD30C585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58525" y="4600575"/>
          <a:ext cx="15144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9525</xdr:colOff>
      <xdr:row>8</xdr:row>
      <xdr:rowOff>695325</xdr:rowOff>
    </xdr:from>
    <xdr:to>
      <xdr:col>13</xdr:col>
      <xdr:colOff>1009650</xdr:colOff>
      <xdr:row>8</xdr:row>
      <xdr:rowOff>1133475</xdr:rowOff>
    </xdr:to>
    <xdr:pic>
      <xdr:nvPicPr>
        <xdr:cNvPr id="1912" name="Picture 2">
          <a:extLst>
            <a:ext uri="{FF2B5EF4-FFF2-40B4-BE49-F238E27FC236}">
              <a16:creationId xmlns:a16="http://schemas.microsoft.com/office/drawing/2014/main" id="{9EEE3853-52EB-CEB5-25FD-7A321108F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46386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19050</xdr:colOff>
      <xdr:row>8</xdr:row>
      <xdr:rowOff>1600200</xdr:rowOff>
    </xdr:from>
    <xdr:to>
      <xdr:col>15</xdr:col>
      <xdr:colOff>1504950</xdr:colOff>
      <xdr:row>8</xdr:row>
      <xdr:rowOff>1962150</xdr:rowOff>
    </xdr:to>
    <xdr:pic>
      <xdr:nvPicPr>
        <xdr:cNvPr id="1913" name="Picture 5">
          <a:extLst>
            <a:ext uri="{FF2B5EF4-FFF2-40B4-BE49-F238E27FC236}">
              <a16:creationId xmlns:a16="http://schemas.microsoft.com/office/drawing/2014/main" id="{19009C43-E153-7D16-9587-6127C76F2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8275" y="554355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266700</xdr:colOff>
      <xdr:row>8</xdr:row>
      <xdr:rowOff>1400175</xdr:rowOff>
    </xdr:from>
    <xdr:to>
      <xdr:col>15</xdr:col>
      <xdr:colOff>419100</xdr:colOff>
      <xdr:row>8</xdr:row>
      <xdr:rowOff>1628775</xdr:rowOff>
    </xdr:to>
    <xdr:pic>
      <xdr:nvPicPr>
        <xdr:cNvPr id="1914" name="Picture 6">
          <a:extLst>
            <a:ext uri="{FF2B5EF4-FFF2-40B4-BE49-F238E27FC236}">
              <a16:creationId xmlns:a16="http://schemas.microsoft.com/office/drawing/2014/main" id="{78000C5C-053D-1F5D-D88A-2F6858B15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5925" y="53435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2"/>
  <sheetViews>
    <sheetView tabSelected="1" view="pageBreakPreview" topLeftCell="A10" zoomScaleNormal="130" zoomScaleSheetLayoutView="100" workbookViewId="0">
      <selection activeCell="F18" sqref="F18:H18"/>
    </sheetView>
  </sheetViews>
  <sheetFormatPr defaultRowHeight="12.75" x14ac:dyDescent="0.2"/>
  <cols>
    <col min="1" max="1" width="4.28515625" style="1" customWidth="1"/>
    <col min="2" max="2" width="17.5703125" style="1" customWidth="1"/>
    <col min="3" max="3" width="12.7109375" style="1" customWidth="1"/>
    <col min="4" max="4" width="8.5703125" style="1" customWidth="1"/>
    <col min="5" max="5" width="8.7109375" style="1" customWidth="1"/>
    <col min="6" max="6" width="17.5703125" style="1" customWidth="1"/>
    <col min="7" max="7" width="14.42578125" style="1" customWidth="1"/>
    <col min="8" max="8" width="14.28515625" style="1" customWidth="1"/>
    <col min="9" max="9" width="15.140625" style="1" hidden="1" customWidth="1"/>
    <col min="10" max="10" width="15.42578125" style="1" hidden="1" customWidth="1"/>
    <col min="11" max="11" width="12.5703125" style="1" customWidth="1"/>
    <col min="12" max="12" width="15.42578125" style="1" customWidth="1"/>
    <col min="13" max="13" width="17.140625" style="1" customWidth="1"/>
    <col min="14" max="14" width="18.28515625" style="1" customWidth="1"/>
    <col min="15" max="15" width="31.140625" style="1" customWidth="1"/>
    <col min="16" max="16" width="22.7109375" style="1" customWidth="1"/>
    <col min="17" max="17" width="14.85546875" style="1" customWidth="1"/>
    <col min="18" max="18" width="13.7109375" style="1" customWidth="1"/>
    <col min="19" max="19" width="35.5703125" style="1" customWidth="1"/>
    <col min="20" max="16384" width="9.140625" style="1"/>
  </cols>
  <sheetData>
    <row r="1" spans="1:19" ht="21.75" customHeight="1" x14ac:dyDescent="0.2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61.5" customHeight="1" x14ac:dyDescent="0.2">
      <c r="A2" s="34" t="s">
        <v>32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87" customHeight="1" x14ac:dyDescent="0.25">
      <c r="A3" s="36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22.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ht="20.25" customHeight="1" x14ac:dyDescent="0.2">
      <c r="A5" s="13"/>
      <c r="B5" s="13"/>
      <c r="C5" s="13"/>
      <c r="D5" s="13"/>
      <c r="E5" s="13"/>
      <c r="F5" s="13"/>
      <c r="G5" s="13"/>
      <c r="H5" s="13"/>
      <c r="I5" s="18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19" ht="32.25" customHeight="1" x14ac:dyDescent="0.2">
      <c r="A6" s="13"/>
      <c r="B6" s="36" t="s">
        <v>19</v>
      </c>
      <c r="C6" s="36"/>
      <c r="D6" s="36"/>
      <c r="E6" s="36"/>
      <c r="F6" s="36"/>
      <c r="G6" s="36"/>
      <c r="H6" s="43" t="s">
        <v>20</v>
      </c>
      <c r="I6" s="43"/>
      <c r="J6" s="43"/>
      <c r="K6" s="43"/>
      <c r="L6" s="43"/>
      <c r="M6" s="43"/>
      <c r="N6" s="23"/>
      <c r="O6" s="19"/>
      <c r="P6" s="19"/>
      <c r="Q6" s="13"/>
      <c r="R6" s="13"/>
      <c r="S6" s="13"/>
    </row>
    <row r="7" spans="1:19" ht="26.25" customHeight="1" x14ac:dyDescent="0.2">
      <c r="A7" s="13"/>
      <c r="B7" s="13"/>
      <c r="C7" s="13"/>
      <c r="D7" s="13"/>
      <c r="E7" s="13"/>
      <c r="F7" s="13"/>
      <c r="G7" s="13"/>
      <c r="H7" s="13"/>
      <c r="I7" s="44" t="s">
        <v>21</v>
      </c>
      <c r="J7" s="44"/>
      <c r="K7" s="44"/>
      <c r="L7" s="44"/>
      <c r="M7" s="44"/>
      <c r="N7" s="23"/>
      <c r="O7" s="13"/>
      <c r="P7" s="13"/>
      <c r="Q7" s="13"/>
      <c r="R7" s="13"/>
      <c r="S7" s="13"/>
    </row>
    <row r="8" spans="1:19" ht="39" customHeight="1" x14ac:dyDescent="0.2">
      <c r="A8" s="41" t="s">
        <v>0</v>
      </c>
      <c r="B8" s="42" t="s">
        <v>1</v>
      </c>
      <c r="C8" s="42" t="s">
        <v>2</v>
      </c>
      <c r="D8" s="42" t="s">
        <v>3</v>
      </c>
      <c r="E8" s="42" t="s">
        <v>4</v>
      </c>
      <c r="F8" s="42" t="s">
        <v>5</v>
      </c>
      <c r="G8" s="42"/>
      <c r="H8" s="42"/>
      <c r="I8" s="42"/>
      <c r="J8" s="42"/>
      <c r="K8" s="42" t="s">
        <v>6</v>
      </c>
      <c r="L8" s="42"/>
      <c r="M8" s="51" t="s">
        <v>7</v>
      </c>
      <c r="N8" s="51"/>
      <c r="O8" s="51"/>
      <c r="P8" s="38" t="s">
        <v>8</v>
      </c>
      <c r="Q8" s="38"/>
      <c r="R8" s="38"/>
      <c r="S8" s="38"/>
    </row>
    <row r="9" spans="1:19" ht="163.5" customHeight="1" x14ac:dyDescent="0.2">
      <c r="A9" s="41"/>
      <c r="B9" s="42"/>
      <c r="C9" s="42"/>
      <c r="D9" s="42"/>
      <c r="E9" s="42"/>
      <c r="F9" s="11" t="s">
        <v>29</v>
      </c>
      <c r="G9" s="11" t="s">
        <v>30</v>
      </c>
      <c r="H9" s="11" t="s">
        <v>31</v>
      </c>
      <c r="I9" s="11" t="s">
        <v>23</v>
      </c>
      <c r="J9" s="11" t="s">
        <v>24</v>
      </c>
      <c r="K9" s="11" t="s">
        <v>9</v>
      </c>
      <c r="L9" s="11" t="s">
        <v>10</v>
      </c>
      <c r="M9" s="11" t="s">
        <v>11</v>
      </c>
      <c r="N9" s="11" t="s">
        <v>12</v>
      </c>
      <c r="O9" s="11" t="s">
        <v>25</v>
      </c>
      <c r="P9" s="11" t="s">
        <v>13</v>
      </c>
      <c r="Q9" s="11" t="s">
        <v>14</v>
      </c>
      <c r="R9" s="11" t="s">
        <v>15</v>
      </c>
      <c r="S9" s="11" t="s">
        <v>16</v>
      </c>
    </row>
    <row r="10" spans="1:19" ht="66.75" customHeight="1" x14ac:dyDescent="0.2">
      <c r="A10" s="28">
        <v>1</v>
      </c>
      <c r="B10" s="29" t="s">
        <v>33</v>
      </c>
      <c r="C10" s="12" t="s">
        <v>22</v>
      </c>
      <c r="D10" s="12" t="s">
        <v>28</v>
      </c>
      <c r="E10" s="12">
        <v>4</v>
      </c>
      <c r="F10" s="21">
        <v>2430</v>
      </c>
      <c r="G10" s="21">
        <v>3835</v>
      </c>
      <c r="H10" s="21">
        <v>3245</v>
      </c>
      <c r="I10" s="21"/>
      <c r="J10" s="21"/>
      <c r="K10" s="27" t="s">
        <v>18</v>
      </c>
      <c r="L10" s="27" t="s">
        <v>18</v>
      </c>
      <c r="M10" s="21">
        <f>SUM(F10:J10)/COUNT(F10:J10)</f>
        <v>3170</v>
      </c>
      <c r="N10" s="25">
        <f>STDEVA(F10:J10)</f>
        <v>705.49627922477384</v>
      </c>
      <c r="O10" s="20">
        <f>N10/M10</f>
        <v>0.22255403130119047</v>
      </c>
      <c r="P10" s="30">
        <f>(F10+G10+H10)*E10/3</f>
        <v>12680</v>
      </c>
      <c r="Q10" s="30">
        <f>P10/E10</f>
        <v>3170</v>
      </c>
      <c r="R10" s="22">
        <f>Q10</f>
        <v>3170</v>
      </c>
      <c r="S10" s="22">
        <f>R10*E10</f>
        <v>12680</v>
      </c>
    </row>
    <row r="11" spans="1:19" ht="66.75" customHeight="1" x14ac:dyDescent="0.2">
      <c r="A11" s="28">
        <v>2</v>
      </c>
      <c r="B11" s="29" t="s">
        <v>34</v>
      </c>
      <c r="C11" s="12" t="s">
        <v>22</v>
      </c>
      <c r="D11" s="12" t="s">
        <v>28</v>
      </c>
      <c r="E11" s="12">
        <v>2</v>
      </c>
      <c r="F11" s="21">
        <v>6433</v>
      </c>
      <c r="G11" s="21">
        <v>6110</v>
      </c>
      <c r="H11" s="21">
        <v>5640</v>
      </c>
      <c r="I11" s="21"/>
      <c r="J11" s="21"/>
      <c r="K11" s="27" t="s">
        <v>18</v>
      </c>
      <c r="L11" s="27" t="s">
        <v>18</v>
      </c>
      <c r="M11" s="21">
        <f>SUM(F11:J11)/COUNT(F11:J11)</f>
        <v>6061</v>
      </c>
      <c r="N11" s="25">
        <f>STDEVA(F11:J11)</f>
        <v>398.76434143488808</v>
      </c>
      <c r="O11" s="20">
        <f>N11/M11</f>
        <v>6.5791839867165164E-2</v>
      </c>
      <c r="P11" s="30">
        <f>(F11+G11+H11)*E11/3</f>
        <v>12122</v>
      </c>
      <c r="Q11" s="30">
        <f>P11/E11</f>
        <v>6061</v>
      </c>
      <c r="R11" s="22">
        <f>Q11</f>
        <v>6061</v>
      </c>
      <c r="S11" s="22">
        <f>R11*E11</f>
        <v>12122</v>
      </c>
    </row>
    <row r="12" spans="1:19" s="5" customFormat="1" ht="30.75" customHeight="1" x14ac:dyDescent="0.25">
      <c r="A12" s="39" t="s">
        <v>17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24">
        <f>SUM(S10:S11)</f>
        <v>24802</v>
      </c>
      <c r="N12" s="10" t="s">
        <v>27</v>
      </c>
      <c r="O12" s="24"/>
      <c r="P12" s="26"/>
      <c r="Q12" s="26"/>
      <c r="R12" s="10"/>
      <c r="S12" s="4"/>
    </row>
    <row r="13" spans="1:19" s="5" customFormat="1" ht="28.5" customHeight="1" x14ac:dyDescent="0.25">
      <c r="A13" s="17"/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</row>
    <row r="14" spans="1:19" ht="27" customHeight="1" x14ac:dyDescent="0.2">
      <c r="A14" s="17"/>
      <c r="B14" s="46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</row>
    <row r="15" spans="1:19" ht="87" customHeight="1" x14ac:dyDescent="0.2">
      <c r="A15" s="31"/>
      <c r="B15" s="52" t="s">
        <v>35</v>
      </c>
      <c r="C15" s="52"/>
      <c r="D15" s="52"/>
      <c r="E15" s="52"/>
      <c r="F15" s="52"/>
      <c r="G15" s="52"/>
      <c r="H15" s="52"/>
      <c r="I15" s="52"/>
      <c r="J15" s="52"/>
      <c r="K15" s="52"/>
      <c r="L15" s="31"/>
      <c r="M15" s="31"/>
      <c r="N15" s="31"/>
      <c r="O15" s="31"/>
      <c r="P15" s="31"/>
      <c r="Q15" s="31"/>
      <c r="R15" s="31"/>
      <c r="S15" s="31"/>
    </row>
    <row r="16" spans="1:19" s="2" customFormat="1" ht="28.5" customHeight="1" x14ac:dyDescent="0.25">
      <c r="A16" s="31"/>
      <c r="B16" s="53" t="s">
        <v>36</v>
      </c>
      <c r="C16" s="53"/>
      <c r="D16" s="53"/>
      <c r="E16" s="53"/>
      <c r="F16" s="53"/>
      <c r="G16" s="53"/>
      <c r="H16" s="53"/>
      <c r="I16" s="53"/>
      <c r="J16" s="53"/>
      <c r="K16" s="53"/>
      <c r="L16" s="31"/>
      <c r="M16" s="31"/>
      <c r="N16" s="31"/>
      <c r="O16" s="31"/>
      <c r="P16" s="31"/>
      <c r="Q16" s="31"/>
      <c r="R16" s="31"/>
      <c r="S16" s="31"/>
    </row>
    <row r="17" spans="1:14" s="2" customFormat="1" ht="43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s="2" customFormat="1" ht="17.25" customHeight="1" x14ac:dyDescent="0.25">
      <c r="E18" s="3"/>
      <c r="F18" s="45"/>
      <c r="G18" s="45"/>
      <c r="H18" s="45"/>
      <c r="I18" s="1"/>
      <c r="J18" s="8"/>
      <c r="K18" s="9"/>
    </row>
    <row r="19" spans="1:14" ht="19.5" customHeight="1" x14ac:dyDescent="0.25">
      <c r="A19" s="14"/>
      <c r="B19" s="14"/>
      <c r="C19" s="15"/>
      <c r="D19" s="16"/>
      <c r="E19" s="6"/>
      <c r="F19" s="6"/>
      <c r="G19" s="7"/>
      <c r="H19" s="50"/>
      <c r="I19" s="50"/>
      <c r="J19" s="3"/>
    </row>
    <row r="20" spans="1:14" s="2" customFormat="1" ht="15.75" customHeight="1" x14ac:dyDescent="0.25">
      <c r="A20" s="48"/>
      <c r="B20" s="49"/>
      <c r="C20" s="49"/>
      <c r="D20" s="49"/>
      <c r="E20" s="3"/>
      <c r="F20" s="6"/>
      <c r="G20" s="6"/>
      <c r="H20" s="6"/>
      <c r="I20" s="7"/>
      <c r="J20" s="50"/>
      <c r="K20" s="50"/>
    </row>
    <row r="22" spans="1:14" x14ac:dyDescent="0.2">
      <c r="K22" s="9"/>
    </row>
  </sheetData>
  <sheetProtection selectLockedCells="1" selectUnlockedCells="1"/>
  <mergeCells count="25">
    <mergeCell ref="B13:S13"/>
    <mergeCell ref="E8:E9"/>
    <mergeCell ref="F18:H18"/>
    <mergeCell ref="H19:I19"/>
    <mergeCell ref="B15:K15"/>
    <mergeCell ref="B16:K16"/>
    <mergeCell ref="B14:S14"/>
    <mergeCell ref="A20:D20"/>
    <mergeCell ref="J20:K20"/>
    <mergeCell ref="A1:S1"/>
    <mergeCell ref="A2:S2"/>
    <mergeCell ref="A3:S3"/>
    <mergeCell ref="P8:S8"/>
    <mergeCell ref="A12:L12"/>
    <mergeCell ref="A4:S4"/>
    <mergeCell ref="A8:A9"/>
    <mergeCell ref="B8:B9"/>
    <mergeCell ref="C8:C9"/>
    <mergeCell ref="D8:D9"/>
    <mergeCell ref="B6:G6"/>
    <mergeCell ref="H6:M6"/>
    <mergeCell ref="I7:M7"/>
    <mergeCell ref="F8:J8"/>
    <mergeCell ref="K8:L8"/>
    <mergeCell ref="M8:O8"/>
  </mergeCells>
  <phoneticPr fontId="13" type="noConversion"/>
  <pageMargins left="0.47" right="0.4" top="0.26" bottom="0.24" header="0.17" footer="0.16"/>
  <pageSetup paperSize="9" scale="50" firstPageNumber="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AF250EF4C761E41B6072186F57160B9" ma:contentTypeVersion="1" ma:contentTypeDescription="Создание документа." ma:contentTypeScope="" ma:versionID="6498b9e616229280d18ca5f6891bd54d">
  <xsd:schema xmlns:xsd="http://www.w3.org/2001/XMLSchema" xmlns:xs="http://www.w3.org/2001/XMLSchema" xmlns:p="http://schemas.microsoft.com/office/2006/metadata/properties" xmlns:ns2="b6019cba-6161-41da-85df-280c164eb894" targetNamespace="http://schemas.microsoft.com/office/2006/metadata/properties" ma:root="true" ma:fieldsID="48468c29acd372d93d1370a98f2e175c" ns2:_="">
    <xsd:import namespace="b6019cba-6161-41da-85df-280c164eb894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19cba-6161-41da-85df-280c164eb89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9A07D4-E924-460B-8E79-97FA510ED1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19cba-6161-41da-85df-280c164eb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BB954C-92B3-47C3-ABBC-260259C600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654A94-9D67-4922-AC94-9A7481B9DC5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PrintMaster</dc:creator>
  <cp:lastModifiedBy>van</cp:lastModifiedBy>
  <cp:lastPrinted>2026-05-21T09:44:50Z</cp:lastPrinted>
  <dcterms:created xsi:type="dcterms:W3CDTF">2014-01-24T04:13:02Z</dcterms:created>
  <dcterms:modified xsi:type="dcterms:W3CDTF">2026-05-22T06:18:50Z</dcterms:modified>
</cp:coreProperties>
</file>