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otkova_ma\Desktop\Короткова\Закупки ЕАТ 2026г\44-ФЗ Фонарь 2 500,66\"/>
    </mc:Choice>
  </mc:AlternateContent>
  <bookViews>
    <workbookView xWindow="0" yWindow="0" windowWidth="28800" windowHeight="12330" activeTab="1"/>
  </bookViews>
  <sheets>
    <sheet name="Расчет Цены" sheetId="1" r:id="rId1"/>
    <sheet name="Обоснование цены" sheetId="2" r:id="rId2"/>
  </sheets>
  <definedNames>
    <definedName name="_xlnm._FilterDatabase" localSheetId="0" hidden="1">'Расчет Цены'!#REF!</definedName>
    <definedName name="_xlnm.Print_Area" localSheetId="0">'Расчет Цены'!$A$1:$M$17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1" l="1"/>
  <c r="J9" i="1"/>
  <c r="M9" i="1" s="1"/>
  <c r="L9" i="1" l="1"/>
  <c r="A19" i="2"/>
  <c r="E12" i="2" s="1"/>
  <c r="M10" i="1" l="1"/>
  <c r="C8" i="2" l="1"/>
  <c r="G11" i="1"/>
</calcChain>
</file>

<file path=xl/sharedStrings.xml><?xml version="1.0" encoding="utf-8"?>
<sst xmlns="http://schemas.openxmlformats.org/spreadsheetml/2006/main" count="50" uniqueCount="49">
  <si>
    <t>№ п/п</t>
  </si>
  <si>
    <t>Наименование Товара</t>
  </si>
  <si>
    <t xml:space="preserve">Сведения о количестве </t>
  </si>
  <si>
    <t>Средняя цена за единицу</t>
  </si>
  <si>
    <t>Среднее квадратическое отклонение</t>
  </si>
  <si>
    <t>Единица измерения</t>
  </si>
  <si>
    <t>окпд 2</t>
  </si>
  <si>
    <t>*-</t>
  </si>
  <si>
    <t>При умножении "Единица измерения" на "Средняя цена за единицу" в сумме НМЦК количество символов после запятой не должно превышать двух.</t>
  </si>
  <si>
    <t>**-</t>
  </si>
  <si>
    <t>Коэффициент вариации*</t>
  </si>
  <si>
    <t>НМЦК**</t>
  </si>
  <si>
    <t>Наименование предмета закупки</t>
  </si>
  <si>
    <t>Дата составления</t>
  </si>
  <si>
    <t>Используемый метод обоснования НМЦК</t>
  </si>
  <si>
    <t>Коэффициент вариации не должен превышать 33%</t>
  </si>
  <si>
    <t>Обоснование начальной (максимальной) цены контракта</t>
  </si>
  <si>
    <t>Расчет начальной (максимальной) цены контракта</t>
  </si>
  <si>
    <t>ИТОГО :</t>
  </si>
  <si>
    <t xml:space="preserve">Поставщик №2 </t>
  </si>
  <si>
    <t>Поставщик №3</t>
  </si>
  <si>
    <t xml:space="preserve">Поставщик №7 </t>
  </si>
  <si>
    <t xml:space="preserve">Поставщик №1 </t>
  </si>
  <si>
    <t xml:space="preserve">Приложение № 3
к РЕГЛАМЕНТУ ВЗАИМОДЕЙСТВИЯ СТРУКТУРНЫХ ПОДРАЗДЕЛЕНИЙ С КОНТРАКТНОЙ СЛУЖБОЙ ПРИ ОСУЩЕСТВЛЕНИИ ЗАКУПОЧНОЙ ДЕЯТЕЛЬНОСТИ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</si>
  <si>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</t>
  </si>
  <si>
    <t>Наименование закупки, предмет закупки:</t>
  </si>
  <si>
    <t>Используемый метод определения НМЦК с обоснованием:</t>
  </si>
  <si>
    <t>1) метод сопоставимых рыночных цен (анализа рынка);
2) нормативный метод;
3) тарифный метод;
4) проектно-сметный метод;
5) затратный метод.</t>
  </si>
  <si>
    <t>НМЦК, руб.:</t>
  </si>
  <si>
    <t>Расчет НМЦК:</t>
  </si>
  <si>
    <t>Прилагается (Приложение № 1)</t>
  </si>
  <si>
    <t>Дата подготовки обоснования НМЦК:</t>
  </si>
  <si>
    <t>должность</t>
  </si>
  <si>
    <t>подпись</t>
  </si>
  <si>
    <t>И.О. Фамилия</t>
  </si>
  <si>
    <t>дата</t>
  </si>
  <si>
    <t>Ф.И.О. исполнителя</t>
  </si>
  <si>
    <t>Контактный телефон</t>
  </si>
  <si>
    <t>Старший специалист по закупкам Короткова М.А.</t>
  </si>
  <si>
    <t>8(4822) 42-09-57, 18-224.</t>
  </si>
  <si>
    <t>шт.</t>
  </si>
  <si>
    <t>По результатам расчета начальная (максимальная) цена контракта составила, руб.:</t>
  </si>
  <si>
    <t>Должность: инженер по ремонту</t>
  </si>
  <si>
    <t>М.Н.Короткий</t>
  </si>
  <si>
    <t>Инженер по ремонту</t>
  </si>
  <si>
    <t>М.Н. Короткий</t>
  </si>
  <si>
    <t>27.40.21.120</t>
  </si>
  <si>
    <t>Фонарь налобный аккумуляторный</t>
  </si>
  <si>
    <t>Поставка фонаря налобного для ТБ для Тверского РГС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</si>
</sst>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#,##0.00&quot;р.&quot;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sz val="14"/>
      <color theme="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theme="0" tint="-0.499984740745262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</cellStyleXfs>
  <cellXfs count="108">
    <xf numFmtId="0" fontId="0" fillId="0" borderId="0" xfId="0"/>
    <xf numFmtId="0" fontId="4" fillId="0" borderId="0" xfId="0" applyFont="1" applyFill="1" applyAlignment="1">
      <alignment vertical="center"/>
    </xf>
    <xf numFmtId="1" fontId="4" fillId="0" borderId="0" xfId="0" applyNumberFormat="1" applyFont="1" applyFill="1" applyAlignment="1">
      <alignment horizontal="center" vertical="center"/>
    </xf>
    <xf numFmtId="4" fontId="4" fillId="0" borderId="0" xfId="0" applyNumberFormat="1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1" fontId="4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14" fillId="0" borderId="0" xfId="0" applyFont="1" applyFill="1" applyAlignment="1">
      <alignment horizontal="right" vertical="center"/>
    </xf>
    <xf numFmtId="0" fontId="6" fillId="0" borderId="0" xfId="2" applyFont="1" applyFill="1" applyBorder="1" applyAlignment="1" applyProtection="1">
      <alignment horizontal="left" vertical="center" wrapText="1"/>
    </xf>
    <xf numFmtId="1" fontId="6" fillId="0" borderId="0" xfId="0" applyNumberFormat="1" applyFont="1" applyFill="1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left" vertical="top"/>
    </xf>
    <xf numFmtId="0" fontId="14" fillId="0" borderId="0" xfId="0" applyFont="1" applyAlignment="1">
      <alignment vertical="top"/>
    </xf>
    <xf numFmtId="0" fontId="14" fillId="0" borderId="0" xfId="0" applyFont="1" applyBorder="1" applyAlignment="1">
      <alignment horizontal="left" vertical="top"/>
    </xf>
    <xf numFmtId="0" fontId="14" fillId="0" borderId="0" xfId="0" applyFont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0" xfId="0" applyFont="1" applyAlignment="1">
      <alignment horizontal="center"/>
    </xf>
    <xf numFmtId="0" fontId="20" fillId="0" borderId="0" xfId="0" applyFont="1"/>
    <xf numFmtId="0" fontId="20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0" fontId="4" fillId="0" borderId="0" xfId="0" applyFont="1" applyFill="1" applyAlignment="1">
      <alignment horizontal="center" vertical="center"/>
    </xf>
    <xf numFmtId="4" fontId="6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1" fontId="6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right" vertical="center" wrapText="1"/>
    </xf>
    <xf numFmtId="0" fontId="7" fillId="0" borderId="1" xfId="2" applyFont="1" applyFill="1" applyBorder="1" applyAlignment="1" applyProtection="1">
      <alignment horizontal="center" vertical="center" wrapText="1"/>
    </xf>
    <xf numFmtId="0" fontId="7" fillId="0" borderId="8" xfId="2" applyFont="1" applyFill="1" applyBorder="1" applyAlignment="1" applyProtection="1">
      <alignment horizontal="center" vertical="center" wrapText="1"/>
    </xf>
    <xf numFmtId="0" fontId="7" fillId="0" borderId="7" xfId="0" applyFont="1" applyFill="1" applyBorder="1" applyAlignment="1" applyProtection="1">
      <alignment horizontal="center" vertical="center" wrapText="1"/>
    </xf>
    <xf numFmtId="0" fontId="7" fillId="0" borderId="7" xfId="5" applyFont="1" applyFill="1" applyBorder="1" applyAlignment="1" applyProtection="1">
      <alignment horizontal="center" vertical="center" wrapText="1"/>
    </xf>
    <xf numFmtId="1" fontId="8" fillId="0" borderId="2" xfId="3" applyNumberFormat="1" applyFont="1" applyFill="1" applyBorder="1" applyAlignment="1" applyProtection="1">
      <alignment horizontal="center" vertical="center" wrapText="1"/>
    </xf>
    <xf numFmtId="4" fontId="7" fillId="0" borderId="2" xfId="2" applyNumberFormat="1" applyFont="1" applyFill="1" applyBorder="1" applyAlignment="1" applyProtection="1">
      <alignment horizontal="center" vertical="center" wrapText="1"/>
    </xf>
    <xf numFmtId="166" fontId="7" fillId="0" borderId="2" xfId="2" applyNumberFormat="1" applyFont="1" applyFill="1" applyBorder="1" applyAlignment="1" applyProtection="1">
      <alignment horizontal="center" vertical="center" wrapText="1"/>
    </xf>
    <xf numFmtId="166" fontId="7" fillId="0" borderId="3" xfId="2" applyNumberFormat="1" applyFont="1" applyFill="1" applyBorder="1" applyAlignment="1" applyProtection="1">
      <alignment horizontal="center" vertical="center" wrapText="1"/>
    </xf>
    <xf numFmtId="0" fontId="4" fillId="0" borderId="0" xfId="2" applyFont="1" applyFill="1" applyBorder="1" applyAlignment="1" applyProtection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6" applyFont="1" applyFill="1" applyBorder="1" applyAlignment="1" applyProtection="1">
      <alignment horizontal="center" vertical="center" wrapText="1"/>
    </xf>
    <xf numFmtId="2" fontId="13" fillId="0" borderId="0" xfId="0" applyNumberFormat="1" applyFont="1" applyFill="1" applyBorder="1" applyAlignment="1">
      <alignment horizontal="center" vertical="center"/>
    </xf>
    <xf numFmtId="4" fontId="14" fillId="0" borderId="0" xfId="4" applyNumberFormat="1" applyFont="1" applyFill="1" applyBorder="1" applyAlignment="1" applyProtection="1">
      <alignment horizontal="center" vertical="center"/>
    </xf>
    <xf numFmtId="4" fontId="14" fillId="0" borderId="0" xfId="6" applyNumberFormat="1" applyFont="1" applyFill="1" applyBorder="1" applyAlignment="1" applyProtection="1">
      <alignment horizontal="center" vertical="center" wrapText="1"/>
    </xf>
    <xf numFmtId="164" fontId="4" fillId="0" borderId="0" xfId="4" applyFont="1" applyFill="1" applyBorder="1" applyAlignment="1" applyProtection="1">
      <alignment horizontal="center" vertical="center" wrapText="1"/>
    </xf>
    <xf numFmtId="39" fontId="10" fillId="0" borderId="0" xfId="4" applyNumberFormat="1" applyFont="1" applyFill="1" applyBorder="1" applyAlignment="1" applyProtection="1">
      <alignment horizontal="center" vertical="center" wrapText="1"/>
      <protection locked="0"/>
    </xf>
    <xf numFmtId="39" fontId="17" fillId="0" borderId="2" xfId="4" applyNumberFormat="1" applyFont="1" applyFill="1" applyBorder="1" applyAlignment="1" applyProtection="1">
      <alignment horizontal="center" vertical="center" wrapText="1"/>
      <protection locked="0"/>
    </xf>
    <xf numFmtId="14" fontId="6" fillId="0" borderId="0" xfId="0" applyNumberFormat="1" applyFont="1" applyFill="1" applyBorder="1" applyAlignment="1">
      <alignment horizontal="right" vertical="center"/>
    </xf>
    <xf numFmtId="14" fontId="9" fillId="0" borderId="0" xfId="0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 applyProtection="1">
      <alignment vertical="center" wrapText="1"/>
    </xf>
    <xf numFmtId="39" fontId="18" fillId="0" borderId="0" xfId="2" applyNumberFormat="1" applyFont="1" applyFill="1" applyBorder="1" applyAlignment="1" applyProtection="1">
      <alignment horizontal="center" vertical="center" wrapText="1"/>
    </xf>
    <xf numFmtId="4" fontId="4" fillId="2" borderId="5" xfId="6" applyNumberFormat="1" applyFont="1" applyFill="1" applyBorder="1" applyAlignment="1" applyProtection="1">
      <alignment horizontal="center" vertical="center"/>
    </xf>
    <xf numFmtId="0" fontId="22" fillId="2" borderId="10" xfId="2" applyFont="1" applyFill="1" applyBorder="1" applyAlignment="1" applyProtection="1">
      <alignment horizontal="center" vertical="center" wrapText="1"/>
    </xf>
    <xf numFmtId="0" fontId="22" fillId="2" borderId="5" xfId="2" applyFont="1" applyFill="1" applyBorder="1" applyAlignment="1" applyProtection="1">
      <alignment horizontal="center" vertical="center" wrapText="1"/>
    </xf>
    <xf numFmtId="0" fontId="22" fillId="2" borderId="5" xfId="6" applyFont="1" applyFill="1" applyBorder="1" applyAlignment="1" applyProtection="1">
      <alignment horizontal="center" vertical="center" wrapText="1"/>
    </xf>
    <xf numFmtId="4" fontId="21" fillId="2" borderId="5" xfId="4" applyNumberFormat="1" applyFont="1" applyFill="1" applyBorder="1" applyAlignment="1" applyProtection="1">
      <alignment horizontal="center" vertical="center"/>
    </xf>
    <xf numFmtId="4" fontId="4" fillId="2" borderId="5" xfId="6" applyNumberFormat="1" applyFont="1" applyFill="1" applyBorder="1" applyAlignment="1" applyProtection="1">
      <alignment horizontal="center" vertical="center" wrapText="1"/>
    </xf>
    <xf numFmtId="4" fontId="22" fillId="2" borderId="5" xfId="4" applyNumberFormat="1" applyFont="1" applyFill="1" applyBorder="1" applyAlignment="1" applyProtection="1">
      <alignment vertical="center" wrapText="1"/>
      <protection locked="0"/>
    </xf>
    <xf numFmtId="4" fontId="10" fillId="2" borderId="5" xfId="4" applyNumberFormat="1" applyFont="1" applyFill="1" applyBorder="1" applyAlignment="1" applyProtection="1">
      <alignment horizontal="center" vertical="center" wrapText="1"/>
      <protection locked="0"/>
    </xf>
    <xf numFmtId="39" fontId="10" fillId="2" borderId="5" xfId="4" applyNumberFormat="1" applyFont="1" applyFill="1" applyBorder="1" applyAlignment="1" applyProtection="1">
      <alignment horizontal="center" vertical="center" wrapText="1"/>
      <protection locked="0"/>
    </xf>
    <xf numFmtId="9" fontId="10" fillId="2" borderId="5" xfId="1" applyNumberFormat="1" applyFont="1" applyFill="1" applyBorder="1" applyAlignment="1" applyProtection="1">
      <alignment horizontal="center" vertical="center" wrapText="1"/>
      <protection locked="0"/>
    </xf>
    <xf numFmtId="39" fontId="10" fillId="2" borderId="9" xfId="4" applyNumberFormat="1" applyFont="1" applyFill="1" applyBorder="1" applyAlignment="1" applyProtection="1">
      <alignment horizontal="center" vertical="center" wrapText="1"/>
      <protection locked="0"/>
    </xf>
    <xf numFmtId="0" fontId="22" fillId="2" borderId="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right" vertical="center"/>
    </xf>
    <xf numFmtId="4" fontId="4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" fontId="5" fillId="0" borderId="0" xfId="0" applyNumberFormat="1" applyFont="1" applyFill="1" applyAlignment="1">
      <alignment horizontal="center" vertical="center"/>
    </xf>
    <xf numFmtId="1" fontId="15" fillId="0" borderId="0" xfId="0" applyNumberFormat="1" applyFont="1" applyFill="1" applyBorder="1" applyAlignment="1">
      <alignment horizontal="center" vertical="center"/>
    </xf>
    <xf numFmtId="4" fontId="6" fillId="0" borderId="0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6" fillId="0" borderId="0" xfId="2" applyFont="1" applyFill="1" applyBorder="1" applyAlignment="1" applyProtection="1">
      <alignment horizontal="center" vertical="center" wrapText="1"/>
    </xf>
    <xf numFmtId="0" fontId="16" fillId="0" borderId="0" xfId="2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39" fontId="17" fillId="0" borderId="9" xfId="4" applyNumberFormat="1" applyFont="1" applyFill="1" applyBorder="1" applyAlignment="1" applyProtection="1">
      <alignment horizontal="right" vertical="center" wrapText="1"/>
      <protection locked="0"/>
    </xf>
    <xf numFmtId="39" fontId="17" fillId="0" borderId="4" xfId="4" applyNumberFormat="1" applyFont="1" applyFill="1" applyBorder="1" applyAlignment="1" applyProtection="1">
      <alignment horizontal="right" vertical="center" wrapText="1"/>
      <protection locked="0"/>
    </xf>
    <xf numFmtId="0" fontId="16" fillId="0" borderId="11" xfId="0" applyFont="1" applyFill="1" applyBorder="1" applyAlignment="1">
      <alignment horizontal="left" vertical="center"/>
    </xf>
    <xf numFmtId="0" fontId="16" fillId="0" borderId="12" xfId="0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14" fontId="15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18" fillId="0" borderId="0" xfId="2" applyFont="1" applyFill="1" applyBorder="1" applyAlignment="1" applyProtection="1">
      <alignment horizontal="right" vertical="center" wrapText="1"/>
    </xf>
    <xf numFmtId="14" fontId="14" fillId="0" borderId="6" xfId="0" applyNumberFormat="1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14" fillId="0" borderId="0" xfId="0" applyFont="1" applyAlignment="1">
      <alignment horizontal="right"/>
    </xf>
    <xf numFmtId="0" fontId="14" fillId="0" borderId="6" xfId="0" applyFont="1" applyBorder="1" applyAlignment="1">
      <alignment horizontal="center" wrapText="1"/>
    </xf>
    <xf numFmtId="0" fontId="20" fillId="0" borderId="0" xfId="0" applyFont="1" applyAlignment="1">
      <alignment horizontal="center"/>
    </xf>
    <xf numFmtId="0" fontId="15" fillId="0" borderId="0" xfId="0" applyFont="1" applyAlignment="1">
      <alignment horizontal="left" vertical="top"/>
    </xf>
    <xf numFmtId="4" fontId="15" fillId="0" borderId="6" xfId="0" applyNumberFormat="1" applyFont="1" applyBorder="1" applyAlignment="1">
      <alignment horizontal="center" vertical="center"/>
    </xf>
    <xf numFmtId="0" fontId="14" fillId="0" borderId="0" xfId="0" applyFont="1" applyAlignment="1">
      <alignment horizontal="left" vertical="top"/>
    </xf>
    <xf numFmtId="0" fontId="14" fillId="0" borderId="6" xfId="0" applyFont="1" applyBorder="1" applyAlignment="1">
      <alignment horizontal="left" vertical="top"/>
    </xf>
    <xf numFmtId="14" fontId="14" fillId="0" borderId="6" xfId="0" applyNumberFormat="1" applyFont="1" applyBorder="1" applyAlignment="1">
      <alignment horizontal="center" vertical="top"/>
    </xf>
    <xf numFmtId="0" fontId="14" fillId="0" borderId="6" xfId="0" applyFont="1" applyBorder="1" applyAlignment="1">
      <alignment horizontal="center" vertical="top"/>
    </xf>
    <xf numFmtId="0" fontId="14" fillId="0" borderId="0" xfId="0" applyFont="1" applyAlignment="1">
      <alignment horizontal="left" vertical="top" wrapText="1"/>
    </xf>
    <xf numFmtId="0" fontId="15" fillId="0" borderId="0" xfId="0" applyFont="1" applyAlignment="1">
      <alignment horizontal="center" vertical="center" wrapText="1"/>
    </xf>
    <xf numFmtId="0" fontId="14" fillId="0" borderId="6" xfId="0" applyFont="1" applyBorder="1" applyAlignment="1">
      <alignment horizontal="left" vertical="top" wrapText="1"/>
    </xf>
    <xf numFmtId="0" fontId="15" fillId="0" borderId="0" xfId="0" applyFont="1" applyAlignment="1">
      <alignment horizontal="center" vertical="top" wrapText="1"/>
    </xf>
    <xf numFmtId="0" fontId="19" fillId="0" borderId="0" xfId="0" applyFont="1" applyAlignment="1" applyProtection="1">
      <alignment horizontal="left" vertical="top" wrapText="1"/>
      <protection locked="0"/>
    </xf>
    <xf numFmtId="0" fontId="19" fillId="0" borderId="0" xfId="0" applyFont="1" applyAlignment="1" applyProtection="1">
      <alignment horizontal="left" vertical="top"/>
      <protection locked="0"/>
    </xf>
  </cellXfs>
  <cellStyles count="9">
    <cellStyle name="Денежный 3" xfId="4"/>
    <cellStyle name="Обычный" xfId="0" builtinId="0"/>
    <cellStyle name="Обычный 2" xfId="5"/>
    <cellStyle name="Обычный 2 3" xfId="8"/>
    <cellStyle name="Обычный 4" xfId="6"/>
    <cellStyle name="Обычный 5" xfId="7"/>
    <cellStyle name="Обычный 9" xfId="2"/>
    <cellStyle name="Процентный" xfId="1" builtinId="5"/>
    <cellStyle name="Финансовый 4" xfId="3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7" formatCode="#,##0.00\ _₽;\-#,##0.00\ _₽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13" formatCode="0%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7" formatCode="#,##0.00\ _₽;\-#,##0.00\ _₽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7" formatCode="#,##0.00\ _₽;\-#,##0.00\ _₽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numFmt numFmtId="166" formatCode="#,##0.00&quot;р.&quot;"/>
      <fill>
        <patternFill patternType="solid">
          <fgColor indexed="64"/>
          <bgColor theme="0"/>
        </patternFill>
      </fill>
      <alignment vertical="center" textRotation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scheme val="none"/>
      </font>
      <numFmt numFmtId="166" formatCode="#,##0.00&quot;р.&quot;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9</xdr:row>
      <xdr:rowOff>0</xdr:rowOff>
    </xdr:from>
    <xdr:to>
      <xdr:col>2</xdr:col>
      <xdr:colOff>304800</xdr:colOff>
      <xdr:row>9</xdr:row>
      <xdr:rowOff>304800</xdr:rowOff>
    </xdr:to>
    <xdr:sp macro="" textlink="">
      <xdr:nvSpPr>
        <xdr:cNvPr id="1025" name="AutoShape 1" descr="https://i.oneme.ru/i?r=BTE2sh_eZW7g8kugOdIm2Not5DTFtRsKiMTiiGQnqaPYCzp0vUlP_HCg2XlZTlWjJGM"/>
        <xdr:cNvSpPr>
          <a:spLocks noChangeAspect="1" noChangeArrowheads="1"/>
        </xdr:cNvSpPr>
      </xdr:nvSpPr>
      <xdr:spPr bwMode="auto">
        <a:xfrm>
          <a:off x="2085975" y="12534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ables/table1.xml><?xml version="1.0" encoding="utf-8"?>
<table xmlns="http://schemas.openxmlformats.org/spreadsheetml/2006/main" id="1" name="Таблица27" displayName="Таблица27" ref="A8:M9" totalsRowShown="0" headerRowDxfId="17" dataDxfId="15" headerRowBorderDxfId="16" tableBorderDxfId="14" totalsRowBorderDxfId="13" headerRowCellStyle="Обычный 9">
  <autoFilter ref="A8:M9"/>
  <tableColumns count="13">
    <tableColumn id="1" name="№ п/п" dataDxfId="12" dataCellStyle="Обычный 9"/>
    <tableColumn id="5" name="окпд 2" dataDxfId="11" dataCellStyle="Обычный 9"/>
    <tableColumn id="9" name="Наименование Товара" dataDxfId="10" dataCellStyle="Обычный 2 3"/>
    <tableColumn id="4" name="Единица измерения" dataDxfId="9" dataCellStyle="Обычный 4"/>
    <tableColumn id="15" name="Сведения о количестве " dataDxfId="8" dataCellStyle="Обычный 4"/>
    <tableColumn id="16" name="Поставщик №1 " dataDxfId="7" dataCellStyle="Денежный 3"/>
    <tableColumn id="17" name="Поставщик №2 " dataDxfId="6" dataCellStyle="Обычный 4"/>
    <tableColumn id="3" name="Поставщик №3" dataDxfId="5" dataCellStyle="Денежный 3"/>
    <tableColumn id="10" name="Поставщик №7 " dataDxfId="4" dataCellStyle="Денежный 3"/>
    <tableColumn id="19" name="Средняя цена за единицу" dataDxfId="3" dataCellStyle="Денежный 3">
      <calculatedColumnFormula>ROUND(AVERAGE(Таблица27[[#This Row],[Поставщик №1 ]:[Поставщик №7 ]]),2)</calculatedColumnFormula>
    </tableColumn>
    <tableColumn id="23" name="Среднее квадратическое отклонение" dataDxfId="2" dataCellStyle="Денежный 3">
      <calculatedColumnFormula xml:space="preserve"> ROUND(STDEV(Таблица27[[#This Row],[Поставщик №1 ]:[Поставщик №7 ]]),2)</calculatedColumnFormula>
    </tableColumn>
    <tableColumn id="22" name="Коэффициент вариации*" dataDxfId="1" dataCellStyle="Процентный">
      <calculatedColumnFormula>Таблица27[[#This Row],[Среднее квадратическое отклонение]]/Таблица27[[#This Row],[Средняя цена за единицу]]</calculatedColumnFormula>
    </tableColumn>
    <tableColumn id="25" name="НМЦК**" dataDxfId="0" dataCellStyle="Денежный 3">
      <calculatedColumnFormula>Таблица27[[#This Row],[Сведения о количестве ]]*Таблица27[[#This Row],[Средняя цена за единицу]]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M23"/>
  <sheetViews>
    <sheetView view="pageBreakPreview" zoomScale="70" zoomScaleNormal="70" zoomScaleSheetLayoutView="70" workbookViewId="0">
      <selection activeCell="D4" sqref="D4:M4"/>
    </sheetView>
  </sheetViews>
  <sheetFormatPr defaultRowHeight="18.75" x14ac:dyDescent="0.25"/>
  <cols>
    <col min="1" max="1" width="9.140625" style="1"/>
    <col min="2" max="2" width="22.140625" style="1" customWidth="1"/>
    <col min="3" max="3" width="39.140625" style="1" customWidth="1"/>
    <col min="4" max="4" width="17.7109375" style="1" customWidth="1"/>
    <col min="5" max="5" width="19" style="2" bestFit="1" customWidth="1"/>
    <col min="6" max="7" width="19.42578125" style="3" customWidth="1"/>
    <col min="8" max="8" width="21" style="3" customWidth="1"/>
    <col min="9" max="9" width="0.42578125" style="24" customWidth="1"/>
    <col min="10" max="10" width="20.42578125" style="4" customWidth="1"/>
    <col min="11" max="11" width="21" style="4" customWidth="1"/>
    <col min="12" max="12" width="21.28515625" style="4" customWidth="1"/>
    <col min="13" max="13" width="24.140625" style="4" customWidth="1"/>
    <col min="14" max="16384" width="9.140625" style="1"/>
  </cols>
  <sheetData>
    <row r="1" spans="1:13" ht="13.5" customHeight="1" x14ac:dyDescent="0.25">
      <c r="A1" s="26"/>
      <c r="B1" s="26"/>
      <c r="C1" s="26"/>
      <c r="D1" s="26"/>
      <c r="F1" s="66"/>
      <c r="G1" s="66"/>
    </row>
    <row r="2" spans="1:13" ht="23.25" customHeight="1" x14ac:dyDescent="0.25">
      <c r="A2" s="67"/>
      <c r="B2" s="67"/>
      <c r="C2" s="67"/>
      <c r="D2" s="26"/>
      <c r="E2" s="6"/>
      <c r="F2" s="68"/>
      <c r="G2" s="68"/>
      <c r="I2" s="65"/>
      <c r="J2" s="65"/>
      <c r="K2" s="65"/>
      <c r="L2" s="65"/>
      <c r="M2" s="65"/>
    </row>
    <row r="3" spans="1:13" ht="54.75" customHeight="1" x14ac:dyDescent="0.25">
      <c r="A3" s="79" t="s">
        <v>16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</row>
    <row r="4" spans="1:13" ht="44.25" customHeight="1" x14ac:dyDescent="0.25">
      <c r="A4" s="71" t="s">
        <v>12</v>
      </c>
      <c r="B4" s="71"/>
      <c r="C4" s="71"/>
      <c r="D4" s="72" t="s">
        <v>48</v>
      </c>
      <c r="E4" s="72"/>
      <c r="F4" s="72"/>
      <c r="G4" s="72"/>
      <c r="H4" s="72"/>
      <c r="I4" s="72"/>
      <c r="J4" s="72"/>
      <c r="K4" s="72"/>
      <c r="L4" s="72"/>
      <c r="M4" s="73"/>
    </row>
    <row r="5" spans="1:13" ht="25.5" customHeight="1" x14ac:dyDescent="0.25">
      <c r="D5" s="27"/>
      <c r="E5" s="28"/>
      <c r="F5" s="7"/>
      <c r="G5" s="7"/>
      <c r="H5" s="7"/>
      <c r="I5" s="7"/>
      <c r="J5" s="29"/>
      <c r="K5" s="29"/>
      <c r="L5" s="29"/>
      <c r="M5" s="29"/>
    </row>
    <row r="6" spans="1:13" ht="74.25" customHeight="1" x14ac:dyDescent="0.25">
      <c r="A6" s="84" t="s">
        <v>14</v>
      </c>
      <c r="B6" s="85"/>
      <c r="C6" s="86"/>
      <c r="D6" s="75"/>
      <c r="E6" s="75"/>
      <c r="F6" s="75"/>
      <c r="G6" s="75"/>
      <c r="H6" s="75"/>
      <c r="I6" s="75"/>
      <c r="J6" s="75"/>
      <c r="K6" s="75"/>
      <c r="L6" s="75"/>
      <c r="M6" s="76"/>
    </row>
    <row r="7" spans="1:13" ht="25.5" customHeight="1" thickBot="1" x14ac:dyDescent="0.3">
      <c r="A7" s="82" t="s">
        <v>17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3"/>
    </row>
    <row r="8" spans="1:13" s="5" customFormat="1" ht="90.75" customHeight="1" x14ac:dyDescent="0.25">
      <c r="A8" s="30" t="s">
        <v>0</v>
      </c>
      <c r="B8" s="31" t="s">
        <v>6</v>
      </c>
      <c r="C8" s="32" t="s">
        <v>1</v>
      </c>
      <c r="D8" s="33" t="s">
        <v>5</v>
      </c>
      <c r="E8" s="34" t="s">
        <v>2</v>
      </c>
      <c r="F8" s="35" t="s">
        <v>22</v>
      </c>
      <c r="G8" s="35" t="s">
        <v>19</v>
      </c>
      <c r="H8" s="35" t="s">
        <v>20</v>
      </c>
      <c r="I8" s="36" t="s">
        <v>21</v>
      </c>
      <c r="J8" s="36" t="s">
        <v>3</v>
      </c>
      <c r="K8" s="36" t="s">
        <v>4</v>
      </c>
      <c r="L8" s="36" t="s">
        <v>10</v>
      </c>
      <c r="M8" s="37" t="s">
        <v>11</v>
      </c>
    </row>
    <row r="9" spans="1:13" s="5" customFormat="1" ht="90.75" customHeight="1" x14ac:dyDescent="0.25">
      <c r="A9" s="52">
        <v>1</v>
      </c>
      <c r="B9" s="53" t="s">
        <v>46</v>
      </c>
      <c r="C9" s="62" t="s">
        <v>47</v>
      </c>
      <c r="D9" s="54" t="s">
        <v>40</v>
      </c>
      <c r="E9" s="51">
        <v>2</v>
      </c>
      <c r="F9" s="55">
        <v>1167</v>
      </c>
      <c r="G9" s="56">
        <v>1223</v>
      </c>
      <c r="H9" s="57">
        <v>1361</v>
      </c>
      <c r="I9" s="58"/>
      <c r="J9" s="59">
        <f>ROUND(AVERAGE(Таблица27[[#This Row],[Поставщик №1 ]:[Поставщик №7 ]]),2)</f>
        <v>1250.33</v>
      </c>
      <c r="K9" s="59">
        <f xml:space="preserve"> ROUND(STDEV(Таблица27[[#This Row],[Поставщик №1 ]:[Поставщик №7 ]]),2)</f>
        <v>99.85</v>
      </c>
      <c r="L9" s="60">
        <f>Таблица27[[#This Row],[Среднее квадратическое отклонение]]/Таблица27[[#This Row],[Средняя цена за единицу]]</f>
        <v>7.9858917245847094E-2</v>
      </c>
      <c r="M9" s="61">
        <f>Таблица27[[#This Row],[Сведения о количестве ]]*Таблица27[[#This Row],[Средняя цена за единицу]]</f>
        <v>2500.66</v>
      </c>
    </row>
    <row r="10" spans="1:13" s="5" customFormat="1" ht="90.75" customHeight="1" x14ac:dyDescent="0.25">
      <c r="A10" s="38"/>
      <c r="B10" s="38"/>
      <c r="C10" s="39"/>
      <c r="D10" s="40"/>
      <c r="E10" s="41"/>
      <c r="F10" s="42"/>
      <c r="G10" s="42"/>
      <c r="H10" s="43"/>
      <c r="I10" s="44"/>
      <c r="J10" s="45"/>
      <c r="K10" s="80" t="s">
        <v>18</v>
      </c>
      <c r="L10" s="81"/>
      <c r="M10" s="46">
        <f>SUM(Таблица27[НМЦК**])</f>
        <v>2500.66</v>
      </c>
    </row>
    <row r="11" spans="1:13" s="5" customFormat="1" ht="90.75" customHeight="1" x14ac:dyDescent="0.25">
      <c r="A11" s="89" t="s">
        <v>41</v>
      </c>
      <c r="B11" s="89"/>
      <c r="C11" s="89"/>
      <c r="D11" s="89"/>
      <c r="E11" s="89"/>
      <c r="F11" s="89"/>
      <c r="G11" s="50">
        <f>M10</f>
        <v>2500.66</v>
      </c>
      <c r="H11" s="49"/>
      <c r="I11" s="49"/>
      <c r="J11" s="49"/>
      <c r="K11" s="49"/>
      <c r="L11" s="49"/>
      <c r="M11" s="49"/>
    </row>
    <row r="12" spans="1:13" s="5" customFormat="1" ht="90.75" customHeight="1" x14ac:dyDescent="0.25">
      <c r="A12" s="74" t="s">
        <v>42</v>
      </c>
      <c r="B12" s="74"/>
      <c r="C12" s="74"/>
      <c r="D12" s="13" t="s">
        <v>43</v>
      </c>
      <c r="E12" s="69"/>
      <c r="F12" s="69"/>
      <c r="G12" s="77"/>
      <c r="H12" s="78"/>
      <c r="I12" s="12"/>
      <c r="J12" s="12"/>
      <c r="K12" s="12"/>
      <c r="L12" s="12"/>
      <c r="M12" s="12"/>
    </row>
    <row r="13" spans="1:13" s="5" customFormat="1" ht="90.75" customHeight="1" x14ac:dyDescent="0.25">
      <c r="A13" s="88" t="s">
        <v>13</v>
      </c>
      <c r="B13" s="88"/>
      <c r="C13" s="47">
        <v>46198</v>
      </c>
      <c r="D13" s="13"/>
      <c r="E13" s="69"/>
      <c r="F13" s="69"/>
      <c r="G13" s="70"/>
      <c r="H13" s="70"/>
      <c r="I13" s="8"/>
      <c r="J13" s="10"/>
      <c r="K13" s="10"/>
      <c r="L13" s="10"/>
      <c r="M13" s="10"/>
    </row>
    <row r="14" spans="1:13" s="5" customFormat="1" ht="90.75" customHeight="1" x14ac:dyDescent="0.25">
      <c r="A14" s="74"/>
      <c r="B14" s="74"/>
      <c r="C14" s="74"/>
      <c r="D14" s="48"/>
      <c r="E14" s="87"/>
      <c r="F14" s="87"/>
      <c r="G14" s="25"/>
      <c r="H14" s="25"/>
      <c r="I14" s="8"/>
      <c r="J14" s="10"/>
      <c r="K14" s="10"/>
      <c r="L14" s="10"/>
      <c r="M14" s="10"/>
    </row>
    <row r="15" spans="1:13" s="5" customFormat="1" ht="90.75" customHeight="1" x14ac:dyDescent="0.25">
      <c r="A15" s="1"/>
      <c r="B15" s="11" t="s">
        <v>7</v>
      </c>
      <c r="C15" s="64" t="s">
        <v>15</v>
      </c>
      <c r="D15" s="64"/>
      <c r="E15" s="64"/>
      <c r="F15" s="64"/>
      <c r="G15" s="64"/>
      <c r="H15" s="64"/>
      <c r="I15" s="64"/>
      <c r="J15" s="64"/>
      <c r="K15" s="64"/>
      <c r="L15" s="64"/>
      <c r="M15" s="64"/>
    </row>
    <row r="16" spans="1:13" s="5" customFormat="1" ht="90.75" customHeight="1" x14ac:dyDescent="0.25">
      <c r="A16" s="1"/>
      <c r="B16" s="11" t="s">
        <v>9</v>
      </c>
      <c r="C16" s="64" t="s">
        <v>8</v>
      </c>
      <c r="D16" s="64"/>
      <c r="E16" s="64"/>
      <c r="F16" s="64"/>
      <c r="G16" s="64"/>
      <c r="H16" s="64"/>
      <c r="I16" s="64"/>
      <c r="J16" s="64"/>
      <c r="K16" s="64"/>
      <c r="L16" s="64"/>
      <c r="M16" s="64"/>
    </row>
    <row r="17" spans="1:13" s="5" customFormat="1" ht="90.75" customHeight="1" x14ac:dyDescent="0.25">
      <c r="A17" s="1"/>
      <c r="B17" s="1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</row>
    <row r="18" spans="1:13" s="5" customFormat="1" ht="90.75" customHeight="1" x14ac:dyDescent="0.25">
      <c r="A18" s="1"/>
      <c r="B18" s="1"/>
      <c r="C18" s="1"/>
      <c r="D18" s="1"/>
      <c r="E18" s="2"/>
      <c r="F18" s="3"/>
      <c r="G18" s="3"/>
      <c r="H18" s="3"/>
      <c r="I18" s="24"/>
      <c r="J18" s="4"/>
      <c r="K18" s="4"/>
      <c r="L18" s="4"/>
      <c r="M18" s="4"/>
    </row>
    <row r="19" spans="1:13" s="9" customFormat="1" ht="39" customHeight="1" x14ac:dyDescent="0.25">
      <c r="A19" s="1"/>
      <c r="B19" s="1"/>
      <c r="C19" s="1"/>
      <c r="D19" s="1"/>
      <c r="E19" s="2"/>
      <c r="F19" s="3"/>
      <c r="G19" s="3"/>
      <c r="H19" s="3"/>
      <c r="I19" s="24"/>
      <c r="J19" s="4"/>
      <c r="K19" s="4"/>
      <c r="L19" s="4"/>
      <c r="M19" s="4"/>
    </row>
    <row r="20" spans="1:13" ht="44.25" customHeight="1" x14ac:dyDescent="0.25"/>
    <row r="21" spans="1:13" ht="31.5" customHeight="1" x14ac:dyDescent="0.25"/>
    <row r="22" spans="1:13" ht="39.75" customHeight="1" x14ac:dyDescent="0.25"/>
    <row r="23" spans="1:13" ht="30" customHeight="1" x14ac:dyDescent="0.25"/>
  </sheetData>
  <mergeCells count="23">
    <mergeCell ref="K10:L10"/>
    <mergeCell ref="A7:M7"/>
    <mergeCell ref="C16:M16"/>
    <mergeCell ref="A6:C6"/>
    <mergeCell ref="E14:F14"/>
    <mergeCell ref="A13:B13"/>
    <mergeCell ref="A11:F11"/>
    <mergeCell ref="C17:M17"/>
    <mergeCell ref="C15:M15"/>
    <mergeCell ref="I2:M2"/>
    <mergeCell ref="F1:G1"/>
    <mergeCell ref="A2:C2"/>
    <mergeCell ref="F2:G2"/>
    <mergeCell ref="E13:F13"/>
    <mergeCell ref="G13:H13"/>
    <mergeCell ref="A4:C4"/>
    <mergeCell ref="D4:M4"/>
    <mergeCell ref="A14:C14"/>
    <mergeCell ref="D6:M6"/>
    <mergeCell ref="A12:C12"/>
    <mergeCell ref="G12:H12"/>
    <mergeCell ref="E12:F12"/>
    <mergeCell ref="A3:M3"/>
  </mergeCells>
  <conditionalFormatting sqref="L9">
    <cfRule type="cellIs" dxfId="19" priority="1" operator="greaterThan">
      <formula>0.33</formula>
    </cfRule>
    <cfRule type="cellIs" dxfId="18" priority="2" stopIfTrue="1" operator="greaterThan">
      <formula>0.33</formula>
    </cfRule>
  </conditionalFormatting>
  <pageMargins left="0.70866141732283472" right="0.70866141732283472" top="0.74803149606299213" bottom="0.74803149606299213" header="0.31496062992125984" footer="0.31496062992125984"/>
  <pageSetup paperSize="9" scale="51" fitToHeight="0" orientation="landscape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tabSelected="1" workbookViewId="0">
      <selection activeCell="L11" sqref="L11"/>
    </sheetView>
  </sheetViews>
  <sheetFormatPr defaultRowHeight="15" x14ac:dyDescent="0.25"/>
  <cols>
    <col min="1" max="4" width="10" customWidth="1"/>
    <col min="5" max="5" width="5" customWidth="1"/>
    <col min="6" max="6" width="14" customWidth="1"/>
    <col min="7" max="7" width="10" customWidth="1"/>
    <col min="8" max="8" width="3.140625" customWidth="1"/>
    <col min="9" max="11" width="10" customWidth="1"/>
  </cols>
  <sheetData>
    <row r="1" spans="1:11" ht="15.75" x14ac:dyDescent="0.25">
      <c r="A1" s="14"/>
      <c r="B1" s="14"/>
      <c r="C1" s="14"/>
      <c r="D1" s="14"/>
      <c r="E1" s="14"/>
      <c r="F1" s="102" t="s">
        <v>23</v>
      </c>
      <c r="G1" s="102"/>
      <c r="H1" s="102"/>
      <c r="I1" s="102"/>
      <c r="J1" s="102"/>
      <c r="K1" s="102"/>
    </row>
    <row r="2" spans="1:11" ht="15.75" x14ac:dyDescent="0.25">
      <c r="A2" s="103" t="s">
        <v>24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</row>
    <row r="3" spans="1:11" ht="15.75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ht="31.5" customHeight="1" x14ac:dyDescent="0.25">
      <c r="A4" s="98" t="s">
        <v>25</v>
      </c>
      <c r="B4" s="98"/>
      <c r="C4" s="98"/>
      <c r="D4" s="98"/>
      <c r="E4" s="98"/>
      <c r="F4" s="104" t="s">
        <v>48</v>
      </c>
      <c r="G4" s="104"/>
      <c r="H4" s="104"/>
      <c r="I4" s="104"/>
      <c r="J4" s="104"/>
      <c r="K4" s="104"/>
    </row>
    <row r="5" spans="1:11" ht="15.75" x14ac:dyDescent="0.25">
      <c r="A5" s="15"/>
      <c r="B5" s="15"/>
      <c r="C5" s="15"/>
      <c r="D5" s="15"/>
      <c r="E5" s="15"/>
      <c r="F5" s="15"/>
      <c r="G5" s="16"/>
      <c r="H5" s="16"/>
      <c r="I5" s="16"/>
      <c r="J5" s="16"/>
      <c r="K5" s="16"/>
    </row>
    <row r="6" spans="1:11" ht="15.75" x14ac:dyDescent="0.25">
      <c r="A6" s="105" t="s">
        <v>26</v>
      </c>
      <c r="B6" s="105"/>
      <c r="C6" s="105"/>
      <c r="D6" s="105"/>
      <c r="E6" s="105"/>
      <c r="F6" s="106" t="s">
        <v>27</v>
      </c>
      <c r="G6" s="107"/>
      <c r="H6" s="107"/>
      <c r="I6" s="107"/>
      <c r="J6" s="107"/>
      <c r="K6" s="107"/>
    </row>
    <row r="7" spans="1:11" ht="15.75" x14ac:dyDescent="0.25">
      <c r="A7" s="15"/>
      <c r="B7" s="15"/>
      <c r="C7" s="15"/>
      <c r="D7" s="15"/>
      <c r="E7" s="15"/>
      <c r="F7" s="15"/>
      <c r="G7" s="16"/>
      <c r="H7" s="16"/>
      <c r="I7" s="16"/>
      <c r="J7" s="16"/>
      <c r="K7" s="16"/>
    </row>
    <row r="8" spans="1:11" ht="15.75" x14ac:dyDescent="0.25">
      <c r="A8" s="96" t="s">
        <v>28</v>
      </c>
      <c r="B8" s="96"/>
      <c r="C8" s="97">
        <f>'Расчет Цены'!M10</f>
        <v>2500.66</v>
      </c>
      <c r="D8" s="97"/>
      <c r="E8" s="97"/>
      <c r="F8" s="97"/>
      <c r="G8" s="97"/>
      <c r="H8" s="97"/>
      <c r="I8" s="97"/>
      <c r="J8" s="97"/>
      <c r="K8" s="97"/>
    </row>
    <row r="9" spans="1:11" ht="15.75" x14ac:dyDescent="0.25">
      <c r="A9" s="15"/>
      <c r="B9" s="15"/>
      <c r="C9" s="17"/>
      <c r="D9" s="17"/>
      <c r="E9" s="17"/>
      <c r="F9" s="17"/>
      <c r="G9" s="17"/>
      <c r="H9" s="17"/>
      <c r="I9" s="17"/>
      <c r="J9" s="17"/>
      <c r="K9" s="17"/>
    </row>
    <row r="10" spans="1:11" ht="15.75" x14ac:dyDescent="0.25">
      <c r="A10" s="98" t="s">
        <v>29</v>
      </c>
      <c r="B10" s="98"/>
      <c r="C10" s="99" t="s">
        <v>30</v>
      </c>
      <c r="D10" s="99"/>
      <c r="E10" s="99"/>
      <c r="F10" s="99"/>
      <c r="G10" s="99"/>
      <c r="H10" s="99"/>
      <c r="I10" s="99"/>
      <c r="J10" s="99"/>
      <c r="K10" s="99"/>
    </row>
    <row r="11" spans="1:11" ht="15.75" x14ac:dyDescent="0.25">
      <c r="A11" s="15"/>
      <c r="B11" s="15"/>
      <c r="C11" s="15"/>
      <c r="D11" s="15"/>
      <c r="E11" s="15"/>
      <c r="F11" s="15"/>
      <c r="G11" s="16"/>
      <c r="H11" s="16"/>
      <c r="I11" s="16"/>
      <c r="J11" s="16"/>
      <c r="K11" s="16"/>
    </row>
    <row r="12" spans="1:11" ht="15.75" x14ac:dyDescent="0.25">
      <c r="A12" s="98" t="s">
        <v>31</v>
      </c>
      <c r="B12" s="98"/>
      <c r="C12" s="98"/>
      <c r="D12" s="98"/>
      <c r="E12" s="100">
        <f>A19</f>
        <v>46198</v>
      </c>
      <c r="F12" s="101"/>
      <c r="G12" s="101"/>
      <c r="H12" s="101"/>
      <c r="I12" s="101"/>
      <c r="J12" s="101"/>
      <c r="K12" s="101"/>
    </row>
    <row r="13" spans="1:11" ht="15.75" x14ac:dyDescent="0.25">
      <c r="A13" s="18"/>
      <c r="B13" s="18"/>
      <c r="C13" s="18"/>
      <c r="D13" s="18"/>
      <c r="E13" s="19"/>
      <c r="F13" s="19"/>
      <c r="G13" s="19"/>
      <c r="H13" s="19"/>
      <c r="I13" s="19"/>
      <c r="J13" s="19"/>
      <c r="K13" s="19"/>
    </row>
    <row r="14" spans="1:11" ht="15.75" x14ac:dyDescent="0.25">
      <c r="A14" s="18"/>
      <c r="B14" s="18"/>
      <c r="C14" s="18"/>
      <c r="D14" s="18"/>
      <c r="E14" s="19"/>
      <c r="F14" s="19"/>
      <c r="G14" s="19"/>
      <c r="H14" s="19"/>
      <c r="I14" s="19"/>
      <c r="J14" s="19"/>
      <c r="K14" s="19"/>
    </row>
    <row r="15" spans="1:11" ht="15.75" x14ac:dyDescent="0.25">
      <c r="A15" s="18"/>
      <c r="B15" s="18"/>
      <c r="C15" s="18"/>
      <c r="D15" s="18"/>
      <c r="E15" s="18"/>
      <c r="F15" s="18"/>
      <c r="G15" s="14"/>
      <c r="H15" s="14"/>
      <c r="I15" s="14"/>
      <c r="J15" s="14"/>
      <c r="K15" s="14"/>
    </row>
    <row r="16" spans="1:11" ht="15.75" x14ac:dyDescent="0.25">
      <c r="A16" s="94" t="s">
        <v>44</v>
      </c>
      <c r="B16" s="94"/>
      <c r="C16" s="94"/>
      <c r="D16" s="94"/>
      <c r="E16" s="18"/>
      <c r="F16" s="91"/>
      <c r="G16" s="91"/>
      <c r="H16" s="20"/>
      <c r="I16" s="91" t="s">
        <v>45</v>
      </c>
      <c r="J16" s="91"/>
      <c r="K16" s="91"/>
    </row>
    <row r="17" spans="1:11" x14ac:dyDescent="0.25">
      <c r="A17" s="95" t="s">
        <v>32</v>
      </c>
      <c r="B17" s="95"/>
      <c r="C17" s="95"/>
      <c r="D17" s="95"/>
      <c r="E17" s="21"/>
      <c r="F17" s="95" t="s">
        <v>33</v>
      </c>
      <c r="G17" s="95"/>
      <c r="H17" s="22"/>
      <c r="I17" s="95" t="s">
        <v>34</v>
      </c>
      <c r="J17" s="95"/>
      <c r="K17" s="95"/>
    </row>
    <row r="18" spans="1:11" ht="15.75" x14ac:dyDescent="0.25">
      <c r="A18" s="20"/>
      <c r="B18" s="20"/>
      <c r="C18" s="20"/>
      <c r="D18" s="20"/>
      <c r="E18" s="14"/>
      <c r="F18" s="20"/>
      <c r="G18" s="20"/>
      <c r="H18" s="20"/>
      <c r="I18" s="20"/>
      <c r="J18" s="20"/>
      <c r="K18" s="20"/>
    </row>
    <row r="19" spans="1:11" ht="15.75" x14ac:dyDescent="0.25">
      <c r="A19" s="90">
        <f>'Расчет Цены'!C13</f>
        <v>46198</v>
      </c>
      <c r="B19" s="91"/>
      <c r="C19" s="91"/>
      <c r="D19" s="91"/>
      <c r="E19" s="14"/>
      <c r="F19" s="20"/>
      <c r="G19" s="20"/>
      <c r="H19" s="20"/>
      <c r="I19" s="20"/>
      <c r="J19" s="20"/>
      <c r="K19" s="20"/>
    </row>
    <row r="20" spans="1:11" x14ac:dyDescent="0.25">
      <c r="A20" s="92" t="s">
        <v>35</v>
      </c>
      <c r="B20" s="92"/>
      <c r="C20" s="92"/>
      <c r="D20" s="92"/>
      <c r="E20" s="21"/>
      <c r="F20" s="22"/>
      <c r="G20" s="22"/>
      <c r="H20" s="22"/>
      <c r="I20" s="22"/>
      <c r="J20" s="22"/>
      <c r="K20" s="22"/>
    </row>
    <row r="21" spans="1:11" ht="15.75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spans="1:11" ht="15.75" x14ac:dyDescent="0.25">
      <c r="A22" s="93" t="s">
        <v>36</v>
      </c>
      <c r="B22" s="93"/>
      <c r="C22" s="93"/>
      <c r="D22" s="91" t="s">
        <v>38</v>
      </c>
      <c r="E22" s="91"/>
      <c r="F22" s="91"/>
      <c r="G22" s="91"/>
      <c r="H22" s="91"/>
      <c r="I22" s="91"/>
      <c r="J22" s="91"/>
      <c r="K22" s="91"/>
    </row>
    <row r="23" spans="1:11" ht="15.75" x14ac:dyDescent="0.25">
      <c r="A23" s="23"/>
      <c r="B23" s="23"/>
      <c r="C23" s="23"/>
      <c r="D23" s="14"/>
      <c r="E23" s="14"/>
      <c r="F23" s="14"/>
      <c r="G23" s="14"/>
      <c r="H23" s="14"/>
      <c r="I23" s="14"/>
      <c r="J23" s="14"/>
      <c r="K23" s="14"/>
    </row>
    <row r="24" spans="1:11" ht="15.75" x14ac:dyDescent="0.25">
      <c r="A24" s="93" t="s">
        <v>37</v>
      </c>
      <c r="B24" s="93"/>
      <c r="C24" s="93"/>
      <c r="D24" s="91" t="s">
        <v>39</v>
      </c>
      <c r="E24" s="91"/>
      <c r="F24" s="91"/>
      <c r="G24" s="91"/>
      <c r="H24" s="91"/>
      <c r="I24" s="91"/>
      <c r="J24" s="91"/>
      <c r="K24" s="91"/>
    </row>
  </sheetData>
  <mergeCells count="24">
    <mergeCell ref="F1:K1"/>
    <mergeCell ref="A2:K2"/>
    <mergeCell ref="A4:E4"/>
    <mergeCell ref="F4:K4"/>
    <mergeCell ref="A6:E6"/>
    <mergeCell ref="F6:K6"/>
    <mergeCell ref="A8:B8"/>
    <mergeCell ref="C8:K8"/>
    <mergeCell ref="A10:B10"/>
    <mergeCell ref="C10:K10"/>
    <mergeCell ref="A12:D12"/>
    <mergeCell ref="E12:K12"/>
    <mergeCell ref="A16:D16"/>
    <mergeCell ref="F16:G16"/>
    <mergeCell ref="I16:K16"/>
    <mergeCell ref="A17:D17"/>
    <mergeCell ref="F17:G17"/>
    <mergeCell ref="I17:K17"/>
    <mergeCell ref="A19:D19"/>
    <mergeCell ref="A20:D20"/>
    <mergeCell ref="A22:C22"/>
    <mergeCell ref="D22:K22"/>
    <mergeCell ref="A24:C24"/>
    <mergeCell ref="D24:K24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Расчет Цены</vt:lpstr>
      <vt:lpstr>Обоснование цены</vt:lpstr>
      <vt:lpstr>'Расчет Цены'!Область_печати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Никишина Валентина Борисовна</dc:creator>
  <cp:lastModifiedBy>Короткова Мария Алексеевна</cp:lastModifiedBy>
  <cp:lastPrinted>2026-08-06T10:47:13Z</cp:lastPrinted>
  <dcterms:created xsi:type="dcterms:W3CDTF">2015-10-16T09:38:35Z</dcterms:created>
  <dcterms:modified xsi:type="dcterms:W3CDTF">2026-08-06T10:47:29Z</dcterms:modified>
</cp:coreProperties>
</file>