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matveevio\Desktop\Рабочая\Закупки\Поставка сувенирный продукции (Кружки)\"/>
    </mc:Choice>
  </mc:AlternateContent>
  <xr:revisionPtr revIDLastSave="0" documentId="13_ncr:1_{17D6A59A-D8D7-47E7-82C3-A6096BE47D8E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НМЦК" sheetId="7" r:id="rId1"/>
  </sheets>
  <definedNames>
    <definedName name="_xlnm._FilterDatabase" localSheetId="0" hidden="1">НМЦК!$A$2:$L$8</definedName>
  </definedNames>
  <calcPr calcId="191029" refMode="R1C1"/>
</workbook>
</file>

<file path=xl/calcChain.xml><?xml version="1.0" encoding="utf-8"?>
<calcChain xmlns="http://schemas.openxmlformats.org/spreadsheetml/2006/main">
  <c r="G5" i="7" l="1"/>
  <c r="J5" i="7" s="1"/>
  <c r="H5" i="7"/>
  <c r="G6" i="7"/>
  <c r="J6" i="7" s="1"/>
  <c r="H6" i="7"/>
  <c r="G7" i="7"/>
  <c r="J7" i="7" s="1"/>
  <c r="H7" i="7"/>
  <c r="G4" i="7"/>
  <c r="J4" i="7" s="1"/>
  <c r="H4" i="7"/>
  <c r="I6" i="7" l="1"/>
  <c r="I5" i="7"/>
  <c r="I7" i="7"/>
  <c r="I4" i="7"/>
  <c r="J8" i="7"/>
</calcChain>
</file>

<file path=xl/sharedStrings.xml><?xml version="1.0" encoding="utf-8"?>
<sst xmlns="http://schemas.openxmlformats.org/spreadsheetml/2006/main" count="19" uniqueCount="19">
  <si>
    <t>№ п.п.</t>
  </si>
  <si>
    <t>Наименоваие</t>
  </si>
  <si>
    <t>Средняя цена, руб.</t>
  </si>
  <si>
    <t>Количество, шт</t>
  </si>
  <si>
    <t>Среднее квадратичное отклонение</t>
  </si>
  <si>
    <t>Коэфициент вариации</t>
  </si>
  <si>
    <t>Н(М)ЦК, руб.</t>
  </si>
  <si>
    <t>ИТОГО:</t>
  </si>
  <si>
    <t>Расчет начальной максимальной цены контракта</t>
  </si>
  <si>
    <t>Кружка, тип 1</t>
  </si>
  <si>
    <t>Кружка, тип 2</t>
  </si>
  <si>
    <t>Коробка тип 1</t>
  </si>
  <si>
    <t>Коробка  тип 2</t>
  </si>
  <si>
    <t xml:space="preserve">Начальник Управления внебюджетной деятельности и маркетинга		</t>
  </si>
  <si>
    <t>Пушкова С.И.</t>
  </si>
  <si>
    <t>Закупка проводится по наименьшей предложенной цене - 416850 (Четыреста шестнадцать тысяч восемьсот пятьдесят) рублей 00 коп.</t>
  </si>
  <si>
    <t>Исполнитель № 3
вх.2906/12-2026 от 11.08.2026</t>
  </si>
  <si>
    <t>Исполнитель № 2
Вх.2907/12-2026 от 11.08.2026</t>
  </si>
  <si>
    <t>Исполнитель № 1
Вх.2908/12-2026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</si>
</sst>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#,##0.00&quot;р.&quot;"/>
    <numFmt numFmtId="166" formatCode="[$-FC19]dd\ mmmm\ yyyy\ \г\.;@"/>
    <numFmt numFmtId="167" formatCode="#,##0.00&quot;DKK&quot;;[Red]\-#,##0.00&quot;DKK&quot;"/>
    <numFmt numFmtId="168" formatCode="#,##0.00\ [$USD];\-#,##0.00\ [$USD]"/>
    <numFmt numFmtId="169" formatCode="#,##0.00\ [$€-1]"/>
    <numFmt numFmtId="170" formatCode="[$-419]General"/>
  </numFmts>
  <fonts count="44">
    <font>
      <sz val="10"/>
      <name val="Arial Cyr"/>
      <family val="2"/>
      <charset val="204"/>
    </font>
    <font>
      <sz val="11"/>
      <color indexed="9"/>
      <name val="Calibri"/>
      <family val="2"/>
    </font>
    <font>
      <b/>
      <sz val="11"/>
      <name val="Arial Narrow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2"/>
      <name val="宋体"/>
      <charset val="134"/>
    </font>
    <font>
      <sz val="11"/>
      <name val="Arial Cyr"/>
      <family val="2"/>
      <charset val="204"/>
    </font>
    <font>
      <sz val="10"/>
      <name val="Arial"/>
      <family val="2"/>
      <charset val="204"/>
    </font>
    <font>
      <sz val="11"/>
      <name val="FreeSet"/>
      <charset val="204"/>
    </font>
    <font>
      <sz val="11"/>
      <color indexed="8"/>
      <name val="Arial"/>
      <family val="2"/>
    </font>
    <font>
      <sz val="10"/>
      <name val="TimesDL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b/>
      <sz val="11"/>
      <color indexed="56"/>
      <name val="Times New Roman"/>
      <family val="2"/>
    </font>
    <font>
      <sz val="10"/>
      <name val="ＭＳ Ｐゴシック"/>
      <family val="3"/>
      <charset val="128"/>
    </font>
    <font>
      <b/>
      <sz val="11"/>
      <color theme="3"/>
      <name val="Calibri"/>
      <family val="2"/>
      <charset val="204"/>
      <scheme val="minor"/>
    </font>
    <font>
      <sz val="10"/>
      <color rgb="FF000000"/>
      <name val="Arial Cyr1"/>
      <charset val="204"/>
    </font>
    <font>
      <sz val="10"/>
      <color rgb="FF00000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44">
    <xf numFmtId="0" fontId="0" fillId="0" borderId="0"/>
    <xf numFmtId="166" fontId="2" fillId="0" borderId="0" applyFont="0" applyFill="0" applyBorder="0" applyAlignment="0" applyProtection="0">
      <alignment horizontal="left"/>
      <protection locked="0"/>
    </xf>
    <xf numFmtId="14" fontId="2" fillId="0" borderId="0" applyFont="0" applyFill="0" applyBorder="0" applyAlignment="0" applyProtection="0">
      <alignment horizontal="left" vertical="center"/>
      <protection locked="0"/>
    </xf>
    <xf numFmtId="167" fontId="21" fillId="0" borderId="1" applyFont="0" applyBorder="0" applyAlignment="0">
      <alignment horizontal="center" vertical="center"/>
    </xf>
    <xf numFmtId="169" fontId="23" fillId="0" borderId="0" applyFont="0" applyFill="0" applyBorder="0" applyAlignment="0" applyProtection="0"/>
    <xf numFmtId="165" fontId="20" fillId="0" borderId="2" applyFont="0" applyFill="0" applyBorder="0" applyAlignment="0" applyProtection="0">
      <alignment vertical="center"/>
    </xf>
    <xf numFmtId="168" fontId="19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4" applyNumberFormat="0" applyAlignment="0" applyProtection="0"/>
    <xf numFmtId="0" fontId="4" fillId="10" borderId="3" applyNumberFormat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26" fillId="0" borderId="7" applyNumberFormat="0" applyFill="0" applyAlignment="0" applyProtection="0"/>
    <xf numFmtId="0" fontId="28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11" borderId="9" applyNumberFormat="0" applyAlignment="0" applyProtection="0"/>
    <xf numFmtId="0" fontId="10" fillId="0" borderId="0" applyNumberFormat="0" applyFill="0" applyBorder="0" applyAlignment="0" applyProtection="0"/>
    <xf numFmtId="0" fontId="11" fillId="12" borderId="0" applyNumberFormat="0" applyBorder="0" applyAlignment="0" applyProtection="0"/>
    <xf numFmtId="49" fontId="18" fillId="0" borderId="0" applyFont="0" applyBorder="0" applyAlignment="0"/>
    <xf numFmtId="0" fontId="25" fillId="0" borderId="0"/>
    <xf numFmtId="170" fontId="29" fillId="0" borderId="0"/>
    <xf numFmtId="170" fontId="30" fillId="0" borderId="0"/>
    <xf numFmtId="0" fontId="31" fillId="0" borderId="0"/>
    <xf numFmtId="0" fontId="31" fillId="0" borderId="0"/>
    <xf numFmtId="170" fontId="30" fillId="0" borderId="0"/>
    <xf numFmtId="0" fontId="31" fillId="0" borderId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4" fillId="13" borderId="10" applyNumberFormat="0" applyFont="0" applyAlignment="0" applyProtection="0"/>
    <xf numFmtId="0" fontId="14" fillId="0" borderId="11" applyNumberFormat="0" applyFill="0" applyAlignment="0" applyProtection="0"/>
    <xf numFmtId="0" fontId="15" fillId="0" borderId="0" applyNumberFormat="0" applyFill="0" applyBorder="0" applyAlignment="0" applyProtection="0"/>
    <xf numFmtId="4" fontId="22" fillId="0" borderId="0" applyFont="0" applyFill="0" applyBorder="0" applyProtection="0">
      <alignment vertical="center"/>
    </xf>
    <xf numFmtId="164" fontId="25" fillId="0" borderId="0" applyFont="0" applyFill="0" applyBorder="0" applyAlignment="0" applyProtection="0"/>
    <xf numFmtId="0" fontId="16" fillId="3" borderId="0" applyNumberFormat="0" applyBorder="0" applyAlignment="0" applyProtection="0"/>
    <xf numFmtId="0" fontId="17" fillId="0" borderId="0">
      <alignment vertical="center"/>
    </xf>
    <xf numFmtId="0" fontId="27" fillId="0" borderId="0"/>
    <xf numFmtId="0" fontId="41" fillId="0" borderId="0" applyNumberFormat="0" applyFill="0" applyBorder="0" applyAlignment="0" applyProtection="0"/>
  </cellStyleXfs>
  <cellXfs count="39">
    <xf numFmtId="0" fontId="0" fillId="0" borderId="0" xfId="0"/>
    <xf numFmtId="0" fontId="32" fillId="0" borderId="0" xfId="0" applyFont="1" applyFill="1" applyBorder="1" applyAlignment="1">
      <alignment horizontal="center" vertical="top"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top" wrapText="1"/>
    </xf>
    <xf numFmtId="4" fontId="32" fillId="0" borderId="0" xfId="0" applyNumberFormat="1" applyFont="1" applyFill="1" applyBorder="1" applyAlignment="1">
      <alignment vertical="top" wrapText="1"/>
    </xf>
    <xf numFmtId="0" fontId="35" fillId="0" borderId="0" xfId="0" applyFont="1" applyFill="1" applyBorder="1" applyAlignment="1">
      <alignment wrapText="1"/>
    </xf>
    <xf numFmtId="0" fontId="36" fillId="0" borderId="14" xfId="0" applyFont="1" applyBorder="1" applyAlignment="1">
      <alignment horizontal="center" vertical="top" wrapText="1"/>
    </xf>
    <xf numFmtId="0" fontId="35" fillId="0" borderId="14" xfId="0" applyFont="1" applyFill="1" applyBorder="1" applyAlignment="1">
      <alignment horizontal="center" vertical="top" wrapText="1"/>
    </xf>
    <xf numFmtId="0" fontId="32" fillId="0" borderId="14" xfId="0" applyFont="1" applyFill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top" wrapText="1"/>
    </xf>
    <xf numFmtId="0" fontId="32" fillId="0" borderId="15" xfId="0" applyFont="1" applyFill="1" applyBorder="1" applyAlignment="1">
      <alignment wrapText="1"/>
    </xf>
    <xf numFmtId="0" fontId="32" fillId="0" borderId="15" xfId="0" applyFont="1" applyFill="1" applyBorder="1" applyAlignment="1">
      <alignment horizontal="center" vertical="top" wrapText="1"/>
    </xf>
    <xf numFmtId="0" fontId="36" fillId="0" borderId="13" xfId="0" applyFont="1" applyBorder="1" applyAlignment="1">
      <alignment horizontal="center" vertical="top" wrapText="1"/>
    </xf>
    <xf numFmtId="4" fontId="34" fillId="0" borderId="13" xfId="0" applyNumberFormat="1" applyFont="1" applyBorder="1" applyAlignment="1">
      <alignment horizontal="center" vertical="top" wrapText="1"/>
    </xf>
    <xf numFmtId="0" fontId="32" fillId="0" borderId="16" xfId="0" applyFont="1" applyFill="1" applyBorder="1" applyAlignment="1">
      <alignment vertical="top" wrapText="1"/>
    </xf>
    <xf numFmtId="0" fontId="38" fillId="0" borderId="17" xfId="0" applyFont="1" applyFill="1" applyBorder="1" applyAlignment="1">
      <alignment horizontal="left" vertical="center" wrapText="1"/>
    </xf>
    <xf numFmtId="0" fontId="32" fillId="0" borderId="17" xfId="0" applyFont="1" applyFill="1" applyBorder="1" applyAlignment="1">
      <alignment horizontal="center" vertical="top" wrapText="1"/>
    </xf>
    <xf numFmtId="0" fontId="32" fillId="0" borderId="17" xfId="0" applyFont="1" applyFill="1" applyBorder="1" applyAlignment="1">
      <alignment wrapText="1"/>
    </xf>
    <xf numFmtId="4" fontId="37" fillId="0" borderId="13" xfId="0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vertical="top" wrapText="1"/>
    </xf>
    <xf numFmtId="4" fontId="34" fillId="0" borderId="18" xfId="0" applyNumberFormat="1" applyFont="1" applyBorder="1" applyAlignment="1">
      <alignment horizontal="center" vertical="top" wrapText="1"/>
    </xf>
    <xf numFmtId="0" fontId="32" fillId="0" borderId="19" xfId="0" applyFont="1" applyFill="1" applyBorder="1" applyAlignment="1">
      <alignment horizontal="center" vertical="top" wrapText="1"/>
    </xf>
    <xf numFmtId="4" fontId="32" fillId="0" borderId="19" xfId="0" applyNumberFormat="1" applyFont="1" applyFill="1" applyBorder="1" applyAlignment="1">
      <alignment vertical="top" wrapText="1"/>
    </xf>
    <xf numFmtId="0" fontId="32" fillId="0" borderId="19" xfId="0" applyFont="1" applyFill="1" applyBorder="1" applyAlignment="1">
      <alignment wrapText="1"/>
    </xf>
    <xf numFmtId="4" fontId="39" fillId="0" borderId="13" xfId="0" applyNumberFormat="1" applyFont="1" applyBorder="1" applyAlignment="1">
      <alignment horizontal="center" vertical="top"/>
    </xf>
    <xf numFmtId="4" fontId="35" fillId="0" borderId="0" xfId="0" applyNumberFormat="1" applyFont="1" applyFill="1" applyBorder="1" applyAlignment="1">
      <alignment vertical="top"/>
    </xf>
    <xf numFmtId="4" fontId="40" fillId="0" borderId="0" xfId="0" applyNumberFormat="1" applyFont="1" applyFill="1" applyBorder="1" applyAlignment="1">
      <alignment horizontal="center" vertical="top"/>
    </xf>
    <xf numFmtId="0" fontId="35" fillId="0" borderId="0" xfId="0" applyFont="1" applyFill="1" applyBorder="1" applyAlignment="1">
      <alignment vertical="top" wrapText="1"/>
    </xf>
    <xf numFmtId="0" fontId="41" fillId="0" borderId="0" xfId="43" applyFill="1" applyBorder="1" applyAlignment="1">
      <alignment wrapText="1"/>
    </xf>
    <xf numFmtId="0" fontId="41" fillId="0" borderId="0" xfId="43" applyAlignment="1">
      <alignment horizontal="left" vertical="center" indent="4"/>
    </xf>
    <xf numFmtId="0" fontId="32" fillId="0" borderId="0" xfId="0" applyFont="1" applyFill="1" applyBorder="1" applyAlignment="1"/>
    <xf numFmtId="0" fontId="42" fillId="0" borderId="13" xfId="43" applyFont="1" applyFill="1" applyBorder="1" applyAlignment="1">
      <alignment horizontal="center" vertical="top" wrapText="1"/>
    </xf>
    <xf numFmtId="0" fontId="43" fillId="0" borderId="20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41" fillId="0" borderId="0" xfId="43" applyFill="1" applyBorder="1" applyAlignment="1">
      <alignment horizontal="left" wrapText="1"/>
    </xf>
    <xf numFmtId="4" fontId="35" fillId="0" borderId="0" xfId="0" applyNumberFormat="1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wrapText="1"/>
    </xf>
  </cellXfs>
  <cellStyles count="44">
    <cellStyle name="Date" xfId="1" xr:uid="{00000000-0005-0000-0000-000000000000}"/>
    <cellStyle name="Date 2" xfId="2" xr:uid="{00000000-0005-0000-0000-000001000000}"/>
    <cellStyle name="DKK" xfId="3" xr:uid="{00000000-0005-0000-0000-000002000000}"/>
    <cellStyle name="EURO" xfId="4" xr:uid="{00000000-0005-0000-0000-000003000000}"/>
    <cellStyle name="Rub" xfId="5" xr:uid="{00000000-0005-0000-0000-000004000000}"/>
    <cellStyle name="USD" xfId="6" xr:uid="{00000000-0005-0000-0000-000005000000}"/>
    <cellStyle name="Акцент1" xfId="7" builtinId="29" customBuiltin="1"/>
    <cellStyle name="Акцент2" xfId="8" builtinId="33" customBuiltin="1"/>
    <cellStyle name="Акцент3" xfId="9" builtinId="37" customBuiltin="1"/>
    <cellStyle name="Акцент4" xfId="10" builtinId="41" customBuiltin="1"/>
    <cellStyle name="Акцент5" xfId="11" builtinId="45" customBuiltin="1"/>
    <cellStyle name="Акцент6" xfId="12" builtinId="49" customBuiltin="1"/>
    <cellStyle name="Вывод" xfId="13" builtinId="21" customBuiltin="1"/>
    <cellStyle name="Вычисление" xfId="14" builtinId="22" customBuiltin="1"/>
    <cellStyle name="Гиперссылка" xfId="43" builtinId="8"/>
    <cellStyle name="Заголовок 1" xfId="15" builtinId="16" customBuiltin="1"/>
    <cellStyle name="Заголовок 2" xfId="16" builtinId="17" customBuiltin="1"/>
    <cellStyle name="Заголовок 3" xfId="17" builtinId="18" customBuiltin="1"/>
    <cellStyle name="Заголовок 3 2" xfId="18" xr:uid="{00000000-0005-0000-0000-000011000000}"/>
    <cellStyle name="Заголовок 3 3" xfId="19" xr:uid="{00000000-0005-0000-0000-000012000000}"/>
    <cellStyle name="Заголовок 4" xfId="20" builtinId="19" customBuiltin="1"/>
    <cellStyle name="Итог" xfId="21" builtinId="25" customBuiltin="1"/>
    <cellStyle name="Контрольная ячейка" xfId="22" builtinId="23" customBuiltin="1"/>
    <cellStyle name="Название" xfId="23" builtinId="15" customBuiltin="1"/>
    <cellStyle name="Нейтральный" xfId="24" builtinId="28" customBuiltin="1"/>
    <cellStyle name="Обычный" xfId="0" builtinId="0"/>
    <cellStyle name="Обычный 2" xfId="25" xr:uid="{00000000-0005-0000-0000-000019000000}"/>
    <cellStyle name="Обычный 2 2" xfId="26" xr:uid="{00000000-0005-0000-0000-00001A000000}"/>
    <cellStyle name="Обычный 2 2 2" xfId="27" xr:uid="{00000000-0005-0000-0000-00001B000000}"/>
    <cellStyle name="Обычный 2 2 2 2" xfId="28" xr:uid="{00000000-0005-0000-0000-00001C000000}"/>
    <cellStyle name="Обычный 2 3" xfId="29" xr:uid="{00000000-0005-0000-0000-00001D000000}"/>
    <cellStyle name="Обычный 3" xfId="30" xr:uid="{00000000-0005-0000-0000-00001E000000}"/>
    <cellStyle name="Обычный 4" xfId="31" xr:uid="{00000000-0005-0000-0000-00001F000000}"/>
    <cellStyle name="Обычный 5" xfId="32" xr:uid="{00000000-0005-0000-0000-000020000000}"/>
    <cellStyle name="Плохой" xfId="33" builtinId="27" customBuiltin="1"/>
    <cellStyle name="Пояснение" xfId="34" builtinId="53" customBuiltin="1"/>
    <cellStyle name="Примечание 2" xfId="35" xr:uid="{00000000-0005-0000-0000-000023000000}"/>
    <cellStyle name="Связанная ячейка" xfId="36" builtinId="24" customBuiltin="1"/>
    <cellStyle name="Текст предупреждения" xfId="37" builtinId="11" customBuiltin="1"/>
    <cellStyle name="Финансовый 2" xfId="38" xr:uid="{00000000-0005-0000-0000-000026000000}"/>
    <cellStyle name="Финансовый 2 2" xfId="39" xr:uid="{00000000-0005-0000-0000-000027000000}"/>
    <cellStyle name="Хороший" xfId="40" builtinId="26" customBuiltin="1"/>
    <cellStyle name="常规 2" xfId="41" xr:uid="{00000000-0005-0000-0000-000029000000}"/>
    <cellStyle name="標準_Sheet1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2</xdr:row>
      <xdr:rowOff>57150</xdr:rowOff>
    </xdr:from>
    <xdr:to>
      <xdr:col>7</xdr:col>
      <xdr:colOff>1028700</xdr:colOff>
      <xdr:row>2</xdr:row>
      <xdr:rowOff>390525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571500"/>
          <a:ext cx="904875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133349</xdr:colOff>
      <xdr:row>2</xdr:row>
      <xdr:rowOff>95249</xdr:rowOff>
    </xdr:from>
    <xdr:to>
      <xdr:col>8</xdr:col>
      <xdr:colOff>942974</xdr:colOff>
      <xdr:row>2</xdr:row>
      <xdr:rowOff>428625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099" y="609599"/>
          <a:ext cx="809625" cy="3333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57150</xdr:colOff>
      <xdr:row>2</xdr:row>
      <xdr:rowOff>95250</xdr:rowOff>
    </xdr:from>
    <xdr:to>
      <xdr:col>9</xdr:col>
      <xdr:colOff>1133475</xdr:colOff>
      <xdr:row>2</xdr:row>
      <xdr:rowOff>400050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609600"/>
          <a:ext cx="1076325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zoomScale="115" zoomScaleNormal="115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H28" sqref="H28"/>
    </sheetView>
  </sheetViews>
  <sheetFormatPr defaultColWidth="10.7109375" defaultRowHeight="12.75"/>
  <cols>
    <col min="1" max="1" width="8" style="3" customWidth="1"/>
    <col min="2" max="2" width="42.28515625" style="2" customWidth="1"/>
    <col min="3" max="3" width="13.5703125" style="1" customWidth="1"/>
    <col min="4" max="4" width="18.7109375" style="1" customWidth="1"/>
    <col min="5" max="5" width="18.7109375" style="4" customWidth="1"/>
    <col min="6" max="6" width="19.5703125" style="2" customWidth="1"/>
    <col min="7" max="7" width="19.140625" style="2" customWidth="1"/>
    <col min="8" max="8" width="17.28515625" style="1" customWidth="1"/>
    <col min="9" max="10" width="17.28515625" style="2" customWidth="1"/>
    <col min="11" max="16384" width="10.7109375" style="2"/>
  </cols>
  <sheetData>
    <row r="1" spans="1:12" ht="23.25" customHeight="1">
      <c r="E1" s="27"/>
      <c r="F1" s="27" t="s">
        <v>8</v>
      </c>
    </row>
    <row r="2" spans="1:12" s="5" customFormat="1" ht="50.25" customHeight="1">
      <c r="A2" s="6" t="s">
        <v>0</v>
      </c>
      <c r="B2" s="6" t="s">
        <v>1</v>
      </c>
      <c r="C2" s="6" t="s">
        <v>3</v>
      </c>
      <c r="D2" s="6" t="s">
        <v>18</v>
      </c>
      <c r="E2" s="6" t="s">
        <v>17</v>
      </c>
      <c r="F2" s="6" t="s">
        <v>16</v>
      </c>
      <c r="G2" s="7" t="s">
        <v>2</v>
      </c>
      <c r="H2" s="8" t="s">
        <v>4</v>
      </c>
      <c r="I2" s="7" t="s">
        <v>5</v>
      </c>
      <c r="J2" s="7" t="s">
        <v>6</v>
      </c>
    </row>
    <row r="3" spans="1:12" ht="37.5" customHeight="1" thickBot="1">
      <c r="A3" s="9"/>
      <c r="B3" s="9"/>
      <c r="C3" s="9"/>
      <c r="D3" s="32"/>
      <c r="E3" s="32"/>
      <c r="F3" s="32"/>
      <c r="G3" s="10"/>
      <c r="H3" s="11"/>
      <c r="I3" s="10"/>
      <c r="J3" s="10"/>
    </row>
    <row r="4" spans="1:12" ht="16.5" thickBot="1">
      <c r="A4" s="12">
        <v>1</v>
      </c>
      <c r="B4" s="33" t="s">
        <v>9</v>
      </c>
      <c r="C4" s="12">
        <v>750</v>
      </c>
      <c r="D4" s="25">
        <v>431</v>
      </c>
      <c r="E4" s="25">
        <v>394</v>
      </c>
      <c r="F4" s="25">
        <v>410</v>
      </c>
      <c r="G4" s="21">
        <f>ROUND(AVERAGE(D4,E4,F4),2)</f>
        <v>411.67</v>
      </c>
      <c r="H4" s="13">
        <f>STDEV(E4,D4,F4)</f>
        <v>18.556220879622373</v>
      </c>
      <c r="I4" s="13">
        <f>H4/G4*100</f>
        <v>4.5075475209809728</v>
      </c>
      <c r="J4" s="13">
        <f>C4*G4</f>
        <v>308752.5</v>
      </c>
      <c r="K4" s="20"/>
      <c r="L4" s="19"/>
    </row>
    <row r="5" spans="1:12" ht="16.5" thickBot="1">
      <c r="A5" s="12">
        <v>2</v>
      </c>
      <c r="B5" s="34" t="s">
        <v>11</v>
      </c>
      <c r="C5" s="12">
        <v>750</v>
      </c>
      <c r="D5" s="25">
        <v>81</v>
      </c>
      <c r="E5" s="25">
        <v>69</v>
      </c>
      <c r="F5" s="25">
        <v>75</v>
      </c>
      <c r="G5" s="21">
        <f t="shared" ref="G5:G7" si="0">ROUND(AVERAGE(D5,E5,F5),2)</f>
        <v>75</v>
      </c>
      <c r="H5" s="13">
        <f t="shared" ref="H5:H7" si="1">STDEV(E5,D5,F5)</f>
        <v>6</v>
      </c>
      <c r="I5" s="13">
        <f t="shared" ref="I5:I7" si="2">H5/G5*100</f>
        <v>8</v>
      </c>
      <c r="J5" s="13">
        <f t="shared" ref="J5:J7" si="3">C5*G5</f>
        <v>56250</v>
      </c>
      <c r="K5" s="20"/>
      <c r="L5" s="19"/>
    </row>
    <row r="6" spans="1:12" ht="16.5" thickBot="1">
      <c r="A6" s="12">
        <v>3</v>
      </c>
      <c r="B6" s="34" t="s">
        <v>10</v>
      </c>
      <c r="C6" s="12">
        <v>50</v>
      </c>
      <c r="D6" s="25">
        <v>1401</v>
      </c>
      <c r="E6" s="25">
        <v>1111</v>
      </c>
      <c r="F6" s="25">
        <v>1347</v>
      </c>
      <c r="G6" s="21">
        <f t="shared" si="0"/>
        <v>1286.33</v>
      </c>
      <c r="H6" s="13">
        <f t="shared" si="1"/>
        <v>154.22494394012057</v>
      </c>
      <c r="I6" s="13">
        <f t="shared" si="2"/>
        <v>11.989531764020164</v>
      </c>
      <c r="J6" s="13">
        <f t="shared" si="3"/>
        <v>64316.5</v>
      </c>
      <c r="K6" s="20"/>
      <c r="L6" s="19"/>
    </row>
    <row r="7" spans="1:12" ht="16.5" thickBot="1">
      <c r="A7" s="12">
        <v>4</v>
      </c>
      <c r="B7" s="34" t="s">
        <v>12</v>
      </c>
      <c r="C7" s="12">
        <v>50</v>
      </c>
      <c r="D7" s="25">
        <v>324</v>
      </c>
      <c r="E7" s="25">
        <v>281</v>
      </c>
      <c r="F7" s="25">
        <v>301</v>
      </c>
      <c r="G7" s="21">
        <f t="shared" si="0"/>
        <v>302</v>
      </c>
      <c r="H7" s="13">
        <f t="shared" si="1"/>
        <v>21.517434791350013</v>
      </c>
      <c r="I7" s="13">
        <f t="shared" si="2"/>
        <v>7.1249784077317928</v>
      </c>
      <c r="J7" s="13">
        <f t="shared" si="3"/>
        <v>15100</v>
      </c>
      <c r="K7" s="20"/>
      <c r="L7" s="19"/>
    </row>
    <row r="8" spans="1:12" ht="30" customHeight="1">
      <c r="A8" s="14"/>
      <c r="B8" s="15" t="s">
        <v>7</v>
      </c>
      <c r="C8" s="16"/>
      <c r="D8" s="22"/>
      <c r="E8" s="23"/>
      <c r="F8" s="24"/>
      <c r="G8" s="17"/>
      <c r="H8" s="16"/>
      <c r="I8" s="17"/>
      <c r="J8" s="18">
        <f>SUM(J4:J7)</f>
        <v>444419</v>
      </c>
    </row>
    <row r="10" spans="1:12" s="5" customFormat="1" ht="31.5" customHeight="1">
      <c r="A10" s="28"/>
      <c r="B10" s="38" t="s">
        <v>15</v>
      </c>
      <c r="C10" s="38"/>
      <c r="D10" s="38"/>
      <c r="E10" s="38"/>
      <c r="F10" s="38"/>
    </row>
    <row r="12" spans="1:12" ht="49.5" customHeight="1">
      <c r="C12" s="26"/>
      <c r="D12" s="37" t="s">
        <v>13</v>
      </c>
      <c r="E12" s="37"/>
      <c r="G12" s="35" t="s">
        <v>14</v>
      </c>
      <c r="H12" s="5"/>
    </row>
    <row r="15" spans="1:12" ht="12.75" customHeight="1">
      <c r="B15" s="29"/>
      <c r="C15" s="29"/>
    </row>
    <row r="51" spans="2:6">
      <c r="B51" s="36"/>
      <c r="C51" s="36"/>
      <c r="D51" s="36"/>
      <c r="E51" s="36"/>
      <c r="F51" s="36"/>
    </row>
    <row r="89" spans="2:5">
      <c r="B89" s="31"/>
    </row>
    <row r="91" spans="2:5">
      <c r="B91" s="30"/>
    </row>
    <row r="92" spans="2:5">
      <c r="B92" s="36"/>
      <c r="C92" s="36"/>
      <c r="D92" s="36"/>
      <c r="E92" s="2"/>
    </row>
  </sheetData>
  <mergeCells count="4">
    <mergeCell ref="B51:F51"/>
    <mergeCell ref="B92:D92"/>
    <mergeCell ref="D12:E12"/>
    <mergeCell ref="B10:F10"/>
  </mergeCells>
  <pageMargins left="0.25" right="0.25" top="0.75" bottom="0.75" header="0.3" footer="0.3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Геннадий Викторович</dc:creator>
  <cp:lastModifiedBy>Матвеев Илья Олегович</cp:lastModifiedBy>
  <cp:lastPrinted>2025-04-17T08:01:38Z</cp:lastPrinted>
  <dcterms:created xsi:type="dcterms:W3CDTF">2011-10-20T09:36:49Z</dcterms:created>
  <dcterms:modified xsi:type="dcterms:W3CDTF">2026-08-11T12:00:21Z</dcterms:modified>
</cp:coreProperties>
</file>