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Утилизация баллонов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<sst xmlns="http://schemas.openxmlformats.org/spreadsheetml/2006/main" count="36" uniqueCount="34">
  <si>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Обоснование начальной (максимальной) цены договора (цены лота), цены единицы товара, работы, услуги</t>
  </si>
  <si>
    <t xml:space="preserve">Характеристики объекта закупки</t>
  </si>
  <si>
    <t xml:space="preserve"> Оценка рыночной стоимости ежемесячной арендной платы за пользование объектами недвижимости</t>
  </si>
  <si>
    <t xml:space="preserve">Используемый метод определения Н(М)ЦД с обоснованием:</t>
  </si>
  <si>
    <r>
      <rPr>
        <sz val="10"/>
        <color rgb="FF000000"/>
        <rFont val="Times New Roman"/>
        <family val="1"/>
        <charset val="1"/>
      </rPr>
      <t xml:space="preserve">Начальная (максимальная) цена договора (цена лота), цена единицы товара, работы, услуги для проведения конкурентной процедуры закупки определяется как среднеарифметическая цена товара, работы, услуги, полученная из трех источников, в целях определения применен приоритетный метод сопоставимых рыночных цен (анализа рынка) в порядке Федерального закона </t>
    </r>
    <r>
      <rPr>
        <sz val="10"/>
        <rFont val="Times New Roman"/>
        <family val="1"/>
        <charset val="1"/>
      </rPr>
      <t xml:space="preserve">от 18 июля 2011 г. № 223-ФЗ «О закупках товаров, работ, услуг отдельными видами юридических лиц» и Положения о закупках товаров, работ, услуг ФАУ “ЦМТО ФПС по г. Москве”, утвержденного протоколом от 24.04.2025 № 1(2025) Наблюдательного совета</t>
    </r>
  </si>
  <si>
    <t xml:space="preserve">№ п/п</t>
  </si>
  <si>
    <t xml:space="preserve">Наименование объекта закупки</t>
  </si>
  <si>
    <t xml:space="preserve">Ед. изм по ОКЕИ</t>
  </si>
  <si>
    <t xml:space="preserve">Кол-во</t>
  </si>
  <si>
    <t xml:space="preserve">Ценовая информация (цена за единицу, руб.)</t>
  </si>
  <si>
    <t xml:space="preserve">Однородность совокупности значений выявленных цен, используемых в расчете Н(М)ЦД</t>
  </si>
  <si>
    <t xml:space="preserve">Н(М)ЦД, определяемая методом сопоставимых рыночных цен (анализа рынка)</t>
  </si>
  <si>
    <t xml:space="preserve">Ценовое предложение № 1 
 </t>
  </si>
  <si>
    <t xml:space="preserve">Ценовое предложение № 2 
</t>
  </si>
  <si>
    <t xml:space="preserve">Ценовое предложение № 3 
</t>
  </si>
  <si>
    <t xml:space="preserve">Количество предложений и иных источников информации</t>
  </si>
  <si>
    <t xml:space="preserve">Средняя арифметическая цена за единицу </t>
  </si>
  <si>
    <t xml:space="preserve">Среднее квадратичное отклонение</t>
  </si>
  <si>
    <r>
      <rPr>
        <b val="true"/>
        <sz val="10"/>
        <color rgb="FF000000"/>
        <rFont val="Times New Roman"/>
        <family val="1"/>
        <charset val="204"/>
      </rPr>
      <t xml:space="preserve">коэффициент вариации цен V (%) </t>
    </r>
    <r>
      <rPr>
        <i val="true"/>
        <sz val="10"/>
        <color rgb="FF000000"/>
        <rFont val="Times New Roman"/>
        <family val="1"/>
        <charset val="204"/>
      </rPr>
      <t xml:space="preserve">(не должен превышать 33%)</t>
    </r>
  </si>
  <si>
    <r>
      <rPr>
        <b val="true"/>
        <sz val="10"/>
        <color rgb="FF000000"/>
        <rFont val="Times New Roman"/>
        <family val="1"/>
        <charset val="204"/>
      </rPr>
      <t xml:space="preserve">Расчет Н(М)ЦД по формуле</t>
    </r>
    <r>
      <rPr>
        <sz val="10"/>
        <color rgb="FF000000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 val="true"/>
        <sz val="10"/>
        <color rgb="FF000000"/>
        <rFont val="Times New Roman"/>
        <family val="1"/>
        <charset val="204"/>
      </rPr>
      <t xml:space="preserve">ц</t>
    </r>
    <r>
      <rPr>
        <i val="true"/>
        <vertAlign val="subscript"/>
        <sz val="10"/>
        <color rgb="FF000000"/>
        <rFont val="Times New Roman"/>
        <family val="1"/>
        <charset val="204"/>
      </rPr>
      <t xml:space="preserve">i</t>
    </r>
    <r>
      <rPr>
        <sz val="10"/>
        <color rgb="FF000000"/>
        <rFont val="Times New Roman"/>
        <family val="1"/>
        <charset val="204"/>
      </rPr>
      <t xml:space="preserve">- цена единицы)</t>
    </r>
  </si>
  <si>
    <t xml:space="preserve">Цена за единицу изм. (руб.)</t>
  </si>
  <si>
    <t xml:space="preserve">Цена за единицу изм. с округлением до сотых долей после запятой (руб.)</t>
  </si>
  <si>
    <t xml:space="preserve">Н(М)ЦД с учетом округления цены за единицу (руб.)</t>
  </si>
  <si>
    <r>
      <rPr>
        <sz val="10"/>
        <color rgb="FF232323"/>
        <rFont val="Times New Roman"/>
        <family val="1"/>
      </rPr>
      <t xml:space="preserve">Определение рыночной стоимости объекта недвижимости, рыночной стоимости ежемесячной арендной платы за пользование объектом недвижимости</t>
    </r>
    <r>
      <rPr>
        <sz val="10"/>
        <color rgb="FF232323"/>
        <rFont val="Times New Roman"/>
        <family val="1"/>
        <charset val="204"/>
      </rPr>
      <t xml:space="preserve">, адрес: г. Санкт-Петербург, ул. Фучика, д. 10, корп. 2, литера Е, помещение 4-Н, площадь 1 881,7 кв. м</t>
    </r>
  </si>
  <si>
    <t xml:space="preserve">ед. усл.</t>
  </si>
  <si>
    <t xml:space="preserve">Определение рыночной стоимости объекта недвижимости, рыночной стоимости ежемесячной арендной платы за пользование объектом недвижимости (30 (тридцать) машино-мест), адрес: г. Москва, Тетеринский переулок, д. 18, стр. 2, общая площадь 458.8 кв.м.</t>
  </si>
  <si>
    <r>
      <rPr>
        <sz val="10"/>
        <color rgb="FF232323"/>
        <rFont val="Times New Roman"/>
        <family val="1"/>
      </rPr>
      <t xml:space="preserve">Определение рыночной стоимости объекта недвижимости, рыночной стоимости ежемесячной арендной платы за пользование объектом недвижимости</t>
    </r>
    <r>
      <rPr>
        <sz val="10"/>
        <color rgb="FF232323"/>
        <rFont val="Times New Roman"/>
        <family val="1"/>
        <charset val="204"/>
      </rPr>
      <t xml:space="preserve">, адрес: г. Москва, ул. Подольских Курсантов, д. 13, помещение 1/1, площадь 218 кв. м</t>
    </r>
  </si>
  <si>
    <t xml:space="preserve">Итого:</t>
  </si>
  <si>
    <t xml:space="preserve">В результате проведенного расчета Н(М)ЦД составила:</t>
  </si>
  <si>
    <t xml:space="preserve">рублей</t>
  </si>
  <si>
    <t xml:space="preserve">Дата подготовки обоснования Н(М)ЦД  </t>
  </si>
  <si>
    <t xml:space="preserve">Заместитель начальника ФАУ «ЦМТО ФПС по г. Москве»</t>
  </si>
  <si>
    <t xml:space="preserve">                                                                    / Е.В. Милованов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</si>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</sst>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.00"/>
    <numFmt numFmtId="166" formatCode="0"/>
    <numFmt numFmtId="167" formatCode="#,##0.00"/>
    <numFmt numFmtId="168" formatCode="0.00%"/>
    <numFmt numFmtId="169" formatCode="0.00000"/>
    <numFmt numFmtId="170" formatCode="0.0000"/>
    <numFmt numFmtId="171" formatCode="dd/mm/yyyy"/>
  </numFmts>
  <fonts count="2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0"/>
      <name val="Times New Roman"/>
      <family val="1"/>
      <charset val="128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i val="true"/>
      <vertAlign val="subscript"/>
      <sz val="10"/>
      <color rgb="FF000000"/>
      <name val="Times New Roman"/>
      <family val="1"/>
      <charset val="204"/>
    </font>
    <font>
      <sz val="10"/>
      <color rgb="FF232323"/>
      <name val="Times New Roman"/>
      <family val="1"/>
    </font>
    <font>
      <sz val="10"/>
      <color rgb="FF23232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.8"/>
      <color rgb="FF000000"/>
      <name val="Times New Roman"/>
      <family val="1"/>
      <charset val="1"/>
    </font>
    <font>
      <sz val="10.8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5" fontId="11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1" fillId="2" borderId="4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71" fontId="18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5" fontId="16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0" xfId="2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2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6" fillId="0" borderId="0" xfId="2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2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1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1" fillId="0" borderId="0" xfId="2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0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2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2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4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323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22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E18" activeCellId="0" sqref="E18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6.01"/>
    <col collapsed="false" customWidth="true" hidden="false" outlineLevel="0" max="2" min="2" style="0" width="28.42"/>
    <col collapsed="false" customWidth="true" hidden="false" outlineLevel="0" max="3" min="3" style="0" width="7.15"/>
    <col collapsed="false" customWidth="true" hidden="false" outlineLevel="0" max="4" min="4" style="0" width="6.86"/>
    <col collapsed="false" customWidth="true" hidden="false" outlineLevel="0" max="7" min="5" style="0" width="13.7"/>
    <col collapsed="false" customWidth="true" hidden="false" outlineLevel="0" max="8" min="8" style="0" width="7.29"/>
    <col collapsed="false" customWidth="true" hidden="false" outlineLevel="0" max="9" min="9" style="0" width="15"/>
    <col collapsed="false" customWidth="true" hidden="false" outlineLevel="0" max="10" min="10" style="0" width="15.42"/>
    <col collapsed="false" customWidth="true" hidden="false" outlineLevel="0" max="11" min="11" style="0" width="14.28"/>
    <col collapsed="false" customWidth="true" hidden="false" outlineLevel="0" max="12" min="12" style="0" width="22.7"/>
    <col collapsed="false" customWidth="true" hidden="false" outlineLevel="0" max="13" min="13" style="0" width="13.86"/>
    <col collapsed="false" customWidth="true" hidden="false" outlineLevel="0" max="15" min="14" style="0" width="13.7"/>
    <col collapsed="false" customWidth="true" hidden="false" outlineLevel="0" max="1024" min="1023" style="0" width="11.57"/>
  </cols>
  <sheetData>
    <row r="1" s="1" customFormat="true" ht="11.85" hidden="false" customHeight="true" outlineLevel="0" collapsed="false">
      <c r="J1" s="2"/>
      <c r="M1" s="3"/>
      <c r="N1" s="3"/>
      <c r="O1" s="3"/>
    </row>
    <row r="2" s="1" customFormat="true" ht="23.1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7" customFormat="true" ht="58.15" hidden="false" customHeight="true" outlineLevel="0" collapsed="false">
      <c r="A3" s="5" t="s">
        <v>1</v>
      </c>
      <c r="B3" s="5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="1" customFormat="true" ht="41.1" hidden="false" customHeight="true" outlineLevel="0" collapsed="false">
      <c r="A4" s="8" t="s">
        <v>3</v>
      </c>
      <c r="B4" s="8"/>
      <c r="C4" s="9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="1" customFormat="true" ht="28.35" hidden="false" customHeight="true" outlineLevel="0" collapsed="false">
      <c r="A5" s="10" t="s">
        <v>5</v>
      </c>
      <c r="B5" s="10" t="s">
        <v>6</v>
      </c>
      <c r="C5" s="11" t="s">
        <v>7</v>
      </c>
      <c r="D5" s="11" t="s">
        <v>8</v>
      </c>
      <c r="E5" s="10" t="s">
        <v>9</v>
      </c>
      <c r="F5" s="10"/>
      <c r="G5" s="10"/>
      <c r="H5" s="10"/>
      <c r="I5" s="12" t="s">
        <v>10</v>
      </c>
      <c r="J5" s="12"/>
      <c r="K5" s="12"/>
      <c r="L5" s="13" t="s">
        <v>11</v>
      </c>
      <c r="M5" s="13"/>
      <c r="N5" s="13"/>
      <c r="O5" s="13"/>
    </row>
    <row r="6" s="1" customFormat="true" ht="142.5" hidden="false" customHeight="true" outlineLevel="0" collapsed="false">
      <c r="A6" s="10"/>
      <c r="B6" s="10"/>
      <c r="C6" s="11"/>
      <c r="D6" s="11"/>
      <c r="E6" s="14" t="s">
        <v>12</v>
      </c>
      <c r="F6" s="14" t="s">
        <v>13</v>
      </c>
      <c r="G6" s="14" t="s">
        <v>14</v>
      </c>
      <c r="H6" s="14" t="s">
        <v>15</v>
      </c>
      <c r="I6" s="15" t="s">
        <v>16</v>
      </c>
      <c r="J6" s="16" t="s">
        <v>17</v>
      </c>
      <c r="K6" s="16" t="s">
        <v>18</v>
      </c>
      <c r="L6" s="16" t="s">
        <v>19</v>
      </c>
      <c r="M6" s="14" t="s">
        <v>20</v>
      </c>
      <c r="N6" s="14" t="s">
        <v>21</v>
      </c>
      <c r="O6" s="14" t="s">
        <v>22</v>
      </c>
    </row>
    <row r="7" s="2" customFormat="true" ht="91" hidden="false" customHeight="false" outlineLevel="0" collapsed="false">
      <c r="A7" s="17" t="n">
        <v>1</v>
      </c>
      <c r="B7" s="18" t="s">
        <v>23</v>
      </c>
      <c r="C7" s="19" t="s">
        <v>24</v>
      </c>
      <c r="D7" s="20" t="n">
        <v>1</v>
      </c>
      <c r="E7" s="21" t="n">
        <v>50000</v>
      </c>
      <c r="F7" s="21" t="n">
        <v>45000</v>
      </c>
      <c r="G7" s="21" t="n">
        <v>40000</v>
      </c>
      <c r="H7" s="22" t="n">
        <v>3</v>
      </c>
      <c r="I7" s="23" t="n">
        <f aca="false">AVERAGE(E7:G7)</f>
        <v>45000</v>
      </c>
      <c r="J7" s="24" t="n">
        <f aca="false">STDEV(E7:G7)</f>
        <v>5000</v>
      </c>
      <c r="K7" s="25" t="n">
        <f aca="false">J7/I7</f>
        <v>0.111111111111111</v>
      </c>
      <c r="L7" s="23" t="n">
        <f aca="false">((D7/H7)*(SUM(E7:G7)))</f>
        <v>45000</v>
      </c>
      <c r="M7" s="23" t="n">
        <f aca="false">L7/D7</f>
        <v>45000</v>
      </c>
      <c r="N7" s="23" t="n">
        <f aca="false">ROUND(M7,2)</f>
        <v>45000</v>
      </c>
      <c r="O7" s="23" t="n">
        <f aca="false">N7*D7</f>
        <v>45000</v>
      </c>
    </row>
    <row r="8" s="2" customFormat="true" ht="91" hidden="false" customHeight="false" outlineLevel="0" collapsed="false">
      <c r="A8" s="17" t="n">
        <v>2</v>
      </c>
      <c r="B8" s="18" t="s">
        <v>25</v>
      </c>
      <c r="C8" s="19" t="s">
        <v>24</v>
      </c>
      <c r="D8" s="20" t="n">
        <v>30</v>
      </c>
      <c r="E8" s="21" t="n">
        <v>3000</v>
      </c>
      <c r="F8" s="21" t="n">
        <v>3500</v>
      </c>
      <c r="G8" s="21" t="n">
        <v>2500</v>
      </c>
      <c r="H8" s="22" t="n">
        <v>3</v>
      </c>
      <c r="I8" s="23" t="n">
        <f aca="false">AVERAGE(E8:G8)</f>
        <v>3000</v>
      </c>
      <c r="J8" s="24" t="n">
        <f aca="false">STDEV(E8:G8)</f>
        <v>500</v>
      </c>
      <c r="K8" s="25" t="n">
        <f aca="false">J8/I8</f>
        <v>0.166666666666667</v>
      </c>
      <c r="L8" s="23" t="n">
        <f aca="false">((D8/H8)*(SUM(E8:G8)))</f>
        <v>90000</v>
      </c>
      <c r="M8" s="23" t="n">
        <f aca="false">L8/D8</f>
        <v>3000</v>
      </c>
      <c r="N8" s="23" t="n">
        <f aca="false">ROUND(M8,2)</f>
        <v>3000</v>
      </c>
      <c r="O8" s="23" t="n">
        <f aca="false">N8*D8</f>
        <v>90000</v>
      </c>
    </row>
    <row r="9" s="2" customFormat="true" ht="79.85" hidden="false" customHeight="false" outlineLevel="0" collapsed="false">
      <c r="A9" s="17" t="n">
        <v>3</v>
      </c>
      <c r="B9" s="18" t="s">
        <v>26</v>
      </c>
      <c r="C9" s="19" t="s">
        <v>24</v>
      </c>
      <c r="D9" s="20" t="n">
        <v>1</v>
      </c>
      <c r="E9" s="21" t="n">
        <v>28000</v>
      </c>
      <c r="F9" s="21" t="n">
        <v>25000</v>
      </c>
      <c r="G9" s="21" t="n">
        <v>30000</v>
      </c>
      <c r="H9" s="22" t="n">
        <v>3</v>
      </c>
      <c r="I9" s="23" t="n">
        <f aca="false">AVERAGE(E9:G9)</f>
        <v>27666.6666666667</v>
      </c>
      <c r="J9" s="24" t="n">
        <f aca="false">STDEV(E9:G9)</f>
        <v>2516.61147842358</v>
      </c>
      <c r="K9" s="25" t="n">
        <f aca="false">J9/I9</f>
        <v>0.0909618606659127</v>
      </c>
      <c r="L9" s="23" t="n">
        <f aca="false">((D9/H9)*(SUM(E9:G9)))</f>
        <v>27666.6666666667</v>
      </c>
      <c r="M9" s="23" t="n">
        <f aca="false">L9/D9</f>
        <v>27666.6666666667</v>
      </c>
      <c r="N9" s="23" t="n">
        <f aca="false">ROUND(M9,2)</f>
        <v>27666.67</v>
      </c>
      <c r="O9" s="23" t="n">
        <v>27700</v>
      </c>
    </row>
    <row r="10" s="2" customFormat="true" ht="15" hidden="false" customHeight="fals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</row>
    <row r="11" s="2" customFormat="true" ht="15" hidden="false" customHeight="false" outlineLevel="0" collapsed="false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</row>
    <row r="12" s="1" customFormat="true" ht="15.75" hidden="false" customHeight="false" outlineLevel="0" collapsed="false">
      <c r="A12" s="26"/>
      <c r="B12" s="27"/>
      <c r="C12" s="27"/>
      <c r="D12" s="27"/>
      <c r="H12" s="28"/>
      <c r="I12" s="29"/>
      <c r="J12" s="30"/>
      <c r="K12" s="31"/>
      <c r="L12" s="32"/>
      <c r="M12" s="33"/>
      <c r="N12" s="32" t="s">
        <v>27</v>
      </c>
      <c r="O12" s="34" t="n">
        <f aca="false">SUM(O7)+(O8)+(O9)+(O10)+(O11)</f>
        <v>162700</v>
      </c>
    </row>
    <row r="13" s="1" customFormat="true" ht="15.75" hidden="false" customHeight="false" outlineLevel="0" collapsed="false">
      <c r="A13" s="35" t="s">
        <v>28</v>
      </c>
      <c r="B13" s="35"/>
      <c r="C13" s="35"/>
      <c r="D13" s="35"/>
      <c r="E13" s="35"/>
      <c r="F13" s="35"/>
      <c r="G13" s="36"/>
      <c r="H13" s="35"/>
      <c r="I13" s="37" t="n">
        <f aca="false">O12</f>
        <v>162700</v>
      </c>
      <c r="J13" s="35" t="s">
        <v>29</v>
      </c>
      <c r="K13" s="35"/>
      <c r="L13" s="35"/>
      <c r="M13" s="35"/>
      <c r="N13" s="35"/>
      <c r="O13" s="38"/>
    </row>
    <row r="14" s="1" customFormat="true" ht="15.75" hidden="false" customHeight="false" outlineLevel="0" collapsed="false">
      <c r="A14" s="39"/>
      <c r="B14" s="39"/>
      <c r="C14" s="39"/>
      <c r="D14" s="39"/>
      <c r="E14" s="39"/>
      <c r="F14" s="39"/>
      <c r="G14" s="39"/>
      <c r="H14" s="39"/>
      <c r="I14" s="38"/>
      <c r="J14" s="35"/>
      <c r="K14" s="35"/>
      <c r="L14" s="35"/>
      <c r="M14" s="35"/>
      <c r="N14" s="35"/>
      <c r="O14" s="38"/>
    </row>
    <row r="15" s="42" customFormat="true" ht="15" hidden="false" customHeight="false" outlineLevel="0" collapsed="false">
      <c r="A15" s="40"/>
      <c r="B15" s="41" t="s">
        <v>30</v>
      </c>
      <c r="D15" s="43"/>
      <c r="E15" s="44" t="n">
        <v>46268</v>
      </c>
      <c r="F15" s="43"/>
      <c r="G15" s="43"/>
      <c r="H15" s="43"/>
      <c r="I15" s="43"/>
      <c r="J15" s="45"/>
      <c r="K15" s="45"/>
      <c r="L15" s="45"/>
      <c r="M15" s="45"/>
      <c r="N15" s="45"/>
      <c r="O15" s="46"/>
    </row>
    <row r="16" s="45" customFormat="true" ht="15" hidden="false" customHeight="false" outlineLevel="0" collapsed="false">
      <c r="A16" s="1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</row>
    <row r="17" s="1" customFormat="true" ht="15" hidden="false" customHeight="false" outlineLevel="0" collapsed="false">
      <c r="B17" s="48" t="s">
        <v>31</v>
      </c>
      <c r="C17" s="49"/>
      <c r="D17" s="49"/>
      <c r="E17" s="49"/>
      <c r="F17" s="49"/>
      <c r="G17" s="50"/>
      <c r="H17" s="50"/>
      <c r="I17" s="50"/>
      <c r="J17" s="50"/>
      <c r="K17" s="50"/>
      <c r="L17" s="50"/>
      <c r="M17" s="50"/>
      <c r="N17" s="50"/>
      <c r="O17" s="50"/>
    </row>
    <row r="18" s="45" customFormat="true" ht="15" hidden="false" customHeight="false" outlineLevel="0" collapsed="false">
      <c r="A18" s="1"/>
      <c r="B18" s="51"/>
      <c r="C18" s="51"/>
      <c r="D18" s="51"/>
      <c r="E18" s="51"/>
      <c r="F18" s="52"/>
      <c r="G18" s="52"/>
      <c r="H18" s="52"/>
      <c r="I18" s="52"/>
      <c r="J18" s="52"/>
      <c r="K18" s="52"/>
      <c r="L18" s="52"/>
      <c r="M18" s="52"/>
      <c r="N18" s="52"/>
      <c r="O18" s="52"/>
    </row>
    <row r="19" s="1" customFormat="true" ht="13.9" hidden="false" customHeight="true" outlineLevel="0" collapsed="false">
      <c r="B19" s="53" t="s">
        <v>32</v>
      </c>
      <c r="C19" s="53"/>
      <c r="D19" s="53"/>
      <c r="E19" s="53"/>
      <c r="F19" s="54"/>
      <c r="G19" s="52"/>
      <c r="H19" s="52"/>
      <c r="I19" s="52"/>
      <c r="J19" s="52"/>
      <c r="K19" s="52"/>
      <c r="L19" s="52"/>
      <c r="M19" s="52"/>
      <c r="N19" s="52"/>
      <c r="O19" s="52"/>
    </row>
    <row r="20" s="1" customFormat="true" ht="13.9" hidden="false" customHeight="true" outlineLevel="0" collapsed="false">
      <c r="B20" s="55" t="s">
        <v>33</v>
      </c>
      <c r="C20" s="55"/>
      <c r="D20" s="55"/>
      <c r="E20" s="55"/>
      <c r="F20" s="54"/>
      <c r="G20" s="52"/>
      <c r="H20" s="52"/>
      <c r="I20" s="52"/>
      <c r="J20" s="52"/>
      <c r="K20" s="52"/>
      <c r="L20" s="52"/>
      <c r="M20" s="52"/>
      <c r="N20" s="52"/>
      <c r="O20" s="52"/>
    </row>
    <row r="21" s="1" customFormat="true" ht="15.75" hidden="false" customHeight="false" outlineLevel="0" collapsed="false">
      <c r="B21" s="55"/>
      <c r="C21" s="55"/>
      <c r="D21" s="55"/>
      <c r="E21" s="55"/>
      <c r="F21" s="56"/>
      <c r="G21" s="57"/>
      <c r="H21" s="57"/>
      <c r="I21" s="57"/>
      <c r="J21" s="57"/>
      <c r="K21" s="57"/>
      <c r="L21" s="57"/>
      <c r="M21" s="57"/>
      <c r="N21" s="57"/>
      <c r="O21" s="57"/>
    </row>
    <row r="22" s="1" customFormat="true" ht="15" hidden="false" customHeight="false" outlineLevel="0" collapsed="false"/>
  </sheetData>
  <mergeCells count="16">
    <mergeCell ref="M1:O1"/>
    <mergeCell ref="A2:O2"/>
    <mergeCell ref="A3:B3"/>
    <mergeCell ref="C3:O3"/>
    <mergeCell ref="A4:B4"/>
    <mergeCell ref="C4:O4"/>
    <mergeCell ref="A5:A6"/>
    <mergeCell ref="B5:B6"/>
    <mergeCell ref="C5:C6"/>
    <mergeCell ref="D5:D6"/>
    <mergeCell ref="E5:H5"/>
    <mergeCell ref="I5:K5"/>
    <mergeCell ref="L5:O5"/>
    <mergeCell ref="B19:E19"/>
    <mergeCell ref="B20:E20"/>
    <mergeCell ref="B21:E21"/>
  </mergeCells>
  <printOptions headings="false" gridLines="false" gridLinesSet="true" horizontalCentered="false" verticalCentered="false"/>
  <pageMargins left="0.708333333333333" right="0.511805555555555" top="0.551388888888889" bottom="0.551388888888889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111 111</dc:creator>
  <dc:description/>
  <dc:language>ru-RU</dc:language>
  <cp:lastModifiedBy/>
  <cp:lastPrinted>2025-05-27T15:09:37Z</cp:lastPrinted>
  <dcterms:modified xsi:type="dcterms:W3CDTF">2026-09-03T13:31:44Z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