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50" yWindow="30" windowWidth="27645" windowHeight="12255"/>
  </bookViews>
  <sheets>
    <sheet name="июнь сборный" sheetId="26" r:id="rId1"/>
  </sheets>
  <definedNames>
    <definedName name="_xlnm._FilterDatabase" localSheetId="0" hidden="1">'июнь сборный'!$A$4:$U$4</definedName>
  </definedNames>
  <calcPr calcId="145621" refMode="R1C1"/>
</workbook>
</file>

<file path=xl/calcChain.xml><?xml version="1.0" encoding="utf-8"?>
<calcChain xmlns="http://schemas.openxmlformats.org/spreadsheetml/2006/main">
  <c r="U13" i="26" l="1"/>
  <c r="T6" i="26"/>
  <c r="T7" i="26"/>
  <c r="T8" i="26"/>
  <c r="T9" i="26"/>
  <c r="T10" i="26"/>
  <c r="T11" i="26"/>
  <c r="T12" i="26"/>
  <c r="O8" i="26"/>
  <c r="M8" i="26"/>
  <c r="K8" i="26"/>
  <c r="H8" i="26"/>
  <c r="O7" i="26"/>
  <c r="M7" i="26"/>
  <c r="K7" i="26"/>
  <c r="H7" i="26"/>
  <c r="O6" i="26"/>
  <c r="M6" i="26"/>
  <c r="K6" i="26"/>
  <c r="H6" i="26"/>
  <c r="O5" i="26"/>
  <c r="T5" i="26" s="1"/>
  <c r="M5" i="26"/>
  <c r="K5" i="26"/>
  <c r="H5" i="26"/>
  <c r="U5" i="26" l="1"/>
  <c r="U6" i="26"/>
  <c r="U7" i="26"/>
  <c r="U8" i="26"/>
  <c r="O10" i="26"/>
  <c r="O11" i="26"/>
  <c r="O12" i="26"/>
  <c r="O9" i="26"/>
  <c r="M10" i="26"/>
  <c r="M11" i="26"/>
  <c r="M12" i="26"/>
  <c r="M9" i="26"/>
  <c r="K10" i="26" l="1"/>
  <c r="K11" i="26"/>
  <c r="K12" i="26"/>
  <c r="K9" i="26"/>
  <c r="H10" i="26"/>
  <c r="H11" i="26"/>
  <c r="H9" i="26"/>
  <c r="U9" i="26" s="1"/>
  <c r="U11" i="26" l="1"/>
  <c r="U10" i="26"/>
  <c r="H12" i="26" l="1"/>
  <c r="U12" i="26" s="1"/>
</calcChain>
</file>

<file path=xl/sharedStrings.xml><?xml version="1.0" encoding="utf-8"?>
<sst xmlns="http://schemas.openxmlformats.org/spreadsheetml/2006/main" count="62" uniqueCount="47">
  <si>
    <t>ОБОСНОВАНИЕ НМЦК</t>
  </si>
  <si>
    <t>Ед.изм.</t>
  </si>
  <si>
    <t>Минимальная цена за ед.</t>
  </si>
  <si>
    <t>НМЦК</t>
  </si>
  <si>
    <t>ИТОГО</t>
  </si>
  <si>
    <t>№ п/п</t>
  </si>
  <si>
    <t>МНН (ТН)</t>
  </si>
  <si>
    <t>Кол-во ед.изм.</t>
  </si>
  <si>
    <t>Средневзвешанная цена</t>
  </si>
  <si>
    <t>Цена из ГРЛС</t>
  </si>
  <si>
    <t>ОКПД/КТРУ</t>
  </si>
  <si>
    <t>уп</t>
  </si>
  <si>
    <t>ТХ</t>
  </si>
  <si>
    <t>Ед. изм в одной уп.</t>
  </si>
  <si>
    <t xml:space="preserve"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и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осуществедении закупок лекарственных препаратов для медицинского применения, утвержденного приказом Минздрава России от 19.12.2019 №1064н.  </t>
  </si>
  <si>
    <t>-</t>
  </si>
  <si>
    <t>КП 3 вх-322 от 18.02.2026</t>
  </si>
  <si>
    <t>мл</t>
  </si>
  <si>
    <t>шт</t>
  </si>
  <si>
    <t>БЕНЗИДАМИН</t>
  </si>
  <si>
    <t>Спрей для местного применения дозированный 0.255 мг/доза</t>
  </si>
  <si>
    <t>21.20.10.111-000014-1-00025-0000000000000</t>
  </si>
  <si>
    <t>доз(а)</t>
  </si>
  <si>
    <t>ЛЕВОДОПА+КАРБИДОПА</t>
  </si>
  <si>
    <t>Таблетки 250 мг+25 мг</t>
  </si>
  <si>
    <t>21.20.10.234-000004-1-00021-0000000000000</t>
  </si>
  <si>
    <t>КП 1 вх- 920 от 17.06.2026</t>
  </si>
  <si>
    <t>ТАУРИН</t>
  </si>
  <si>
    <t>Капли глазные 40 мг/мл</t>
  </si>
  <si>
    <t>21.20.10.261-000004-1-00040-0000000000000</t>
  </si>
  <si>
    <t>БЕНФОТИАМИН+ПИРИДОКСИН+ЦИАНОКОБАЛАМИН</t>
  </si>
  <si>
    <t>Таблетки, покрытые оболочкой 100 мг+100 мг+0.002 мг</t>
  </si>
  <si>
    <t>21.10.51.121-000042-1-00047-0000000000000</t>
  </si>
  <si>
    <t>МЕТРОНИДАЗОЛ</t>
  </si>
  <si>
    <t>Суппозитории вагинальные 500 мг</t>
  </si>
  <si>
    <t>21.20.10.171-000013-1-00069-0000000000000</t>
  </si>
  <si>
    <t>БЕНЗИЛДИМЕТИЛ-МИРИСТОИЛАМИНО-ПРОПИЛАММОНИЙ</t>
  </si>
  <si>
    <t>Раствор для местного и наружного применения 0.1 мг/мл</t>
  </si>
  <si>
    <t>21.20.10.158-000045-1-00038-0000000000000</t>
  </si>
  <si>
    <t>МОМЕТАЗОН</t>
  </si>
  <si>
    <t>21.20.10.251-000005-1-00064-0000000000000</t>
  </si>
  <si>
    <t>Спрей назальный 0.05 мг/доза</t>
  </si>
  <si>
    <t>ПИРИБЕДИЛ</t>
  </si>
  <si>
    <t>Таблетки с пролонгированным высвобождением, покрытые оболочкой 50 мг</t>
  </si>
  <si>
    <t>21.20.10.234-000010-1-00036-0000000000000</t>
  </si>
  <si>
    <t>КП 2 вх-921 от 17.06.2026</t>
  </si>
  <si>
    <t>КП 3 вх-922 от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</si>
</sst>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4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XO Thames"/>
      <family val="1"/>
      <charset val="204"/>
    </font>
    <font>
      <b/>
      <i/>
      <sz val="11"/>
      <color rgb="FF000000"/>
      <name val="XO Thames"/>
      <family val="1"/>
      <charset val="204"/>
    </font>
    <font>
      <sz val="11"/>
      <color theme="1"/>
      <name val="XO Thames"/>
      <family val="1"/>
      <charset val="204"/>
    </font>
    <font>
      <b/>
      <sz val="12"/>
      <color theme="1"/>
      <name val="XO Thames"/>
      <family val="1"/>
      <charset val="204"/>
    </font>
    <font>
      <b/>
      <sz val="11"/>
      <color theme="1"/>
      <name val="XO Thames"/>
      <family val="1"/>
      <charset val="204"/>
    </font>
    <font>
      <b/>
      <sz val="11"/>
      <color rgb="FF000000"/>
      <name val="XO Thames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2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" fontId="5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/>
    <xf numFmtId="2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K5" sqref="K5"/>
    </sheetView>
  </sheetViews>
  <sheetFormatPr defaultRowHeight="15" x14ac:dyDescent="0.25"/>
  <cols>
    <col min="1" max="1" width="6.42578125" style="21" customWidth="1"/>
    <col min="2" max="2" width="27.5703125" style="11" customWidth="1"/>
    <col min="3" max="3" width="32.140625" style="11" customWidth="1"/>
    <col min="4" max="4" width="23" style="11" customWidth="1"/>
    <col min="5" max="5" width="8.85546875" style="16" customWidth="1"/>
    <col min="6" max="6" width="7" style="16" customWidth="1"/>
    <col min="7" max="7" width="7.140625" style="16" customWidth="1"/>
    <col min="8" max="8" width="7.42578125" style="16" customWidth="1"/>
    <col min="9" max="9" width="7.5703125" style="16" customWidth="1"/>
    <col min="10" max="10" width="13.140625" style="11" hidden="1" customWidth="1"/>
    <col min="11" max="11" width="15" style="11" customWidth="1"/>
    <col min="12" max="12" width="11.42578125" style="11" customWidth="1"/>
    <col min="13" max="13" width="12.42578125" style="11" customWidth="1"/>
    <col min="14" max="15" width="10.7109375" style="11" customWidth="1"/>
    <col min="16" max="16" width="10" style="11" customWidth="1"/>
    <col min="17" max="17" width="10" style="11" hidden="1" customWidth="1"/>
    <col min="18" max="19" width="10" style="12" hidden="1" customWidth="1"/>
    <col min="20" max="20" width="14.42578125" style="11" customWidth="1"/>
    <col min="21" max="21" width="12.42578125" style="11" customWidth="1"/>
    <col min="22" max="22" width="22.5703125" style="11" customWidth="1"/>
    <col min="23" max="23" width="12.42578125" style="11" customWidth="1"/>
    <col min="24" max="16384" width="9.140625" style="11"/>
  </cols>
  <sheetData>
    <row r="1" spans="1:23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9"/>
      <c r="W1" s="9"/>
    </row>
    <row r="2" spans="1:23" ht="56.25" customHeight="1" x14ac:dyDescent="0.25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0"/>
      <c r="W2" s="10"/>
    </row>
    <row r="3" spans="1:23" ht="15.75" x14ac:dyDescent="0.25">
      <c r="A3" s="22"/>
      <c r="B3" s="9"/>
      <c r="C3" s="9"/>
      <c r="D3" s="9"/>
      <c r="E3" s="18"/>
      <c r="F3" s="18"/>
      <c r="G3" s="18"/>
      <c r="H3" s="18"/>
      <c r="I3" s="18"/>
      <c r="J3" s="9"/>
      <c r="K3" s="9"/>
      <c r="L3" s="9"/>
      <c r="M3" s="9"/>
      <c r="N3" s="9"/>
      <c r="O3" s="9"/>
      <c r="P3" s="9"/>
      <c r="Q3" s="9"/>
      <c r="R3" s="14"/>
      <c r="S3" s="14"/>
      <c r="T3" s="9"/>
      <c r="U3" s="9"/>
      <c r="V3" s="9"/>
      <c r="W3" s="9"/>
    </row>
    <row r="4" spans="1:23" ht="64.5" customHeight="1" x14ac:dyDescent="0.25">
      <c r="A4" s="20" t="s">
        <v>5</v>
      </c>
      <c r="B4" s="28" t="s">
        <v>6</v>
      </c>
      <c r="C4" s="28" t="s">
        <v>12</v>
      </c>
      <c r="D4" s="29" t="s">
        <v>10</v>
      </c>
      <c r="E4" s="23" t="s">
        <v>13</v>
      </c>
      <c r="F4" s="50" t="s">
        <v>1</v>
      </c>
      <c r="G4" s="51"/>
      <c r="H4" s="52" t="s">
        <v>7</v>
      </c>
      <c r="I4" s="53"/>
      <c r="J4" s="30" t="s">
        <v>9</v>
      </c>
      <c r="K4" s="54" t="s">
        <v>26</v>
      </c>
      <c r="L4" s="55"/>
      <c r="M4" s="54" t="s">
        <v>45</v>
      </c>
      <c r="N4" s="55"/>
      <c r="O4" s="56" t="s">
        <v>46</v>
      </c>
      <c r="P4" s="56"/>
      <c r="Q4" s="31" t="s">
        <v>8</v>
      </c>
      <c r="R4" s="56" t="s">
        <v>16</v>
      </c>
      <c r="S4" s="56"/>
      <c r="T4" s="32" t="s">
        <v>2</v>
      </c>
      <c r="U4" s="33" t="s">
        <v>3</v>
      </c>
      <c r="V4" s="2"/>
      <c r="W4" s="2"/>
    </row>
    <row r="5" spans="1:23" s="12" customFormat="1" ht="64.5" customHeight="1" x14ac:dyDescent="0.25">
      <c r="A5" s="20">
        <v>1</v>
      </c>
      <c r="B5" s="37" t="s">
        <v>23</v>
      </c>
      <c r="C5" s="37" t="s">
        <v>24</v>
      </c>
      <c r="D5" s="15" t="s">
        <v>25</v>
      </c>
      <c r="E5" s="15">
        <v>100</v>
      </c>
      <c r="F5" s="34" t="s">
        <v>18</v>
      </c>
      <c r="G5" s="24" t="s">
        <v>11</v>
      </c>
      <c r="H5" s="15">
        <f>E5*I5</f>
        <v>600</v>
      </c>
      <c r="I5" s="15">
        <v>6</v>
      </c>
      <c r="J5" s="30"/>
      <c r="K5" s="41">
        <f>L5/E5</f>
        <v>6.0598999999999998</v>
      </c>
      <c r="L5" s="38">
        <v>605.99</v>
      </c>
      <c r="M5" s="40">
        <f>N5/E5</f>
        <v>6.62</v>
      </c>
      <c r="N5" s="38">
        <v>662</v>
      </c>
      <c r="O5" s="40">
        <f>P5/E5</f>
        <v>6.25</v>
      </c>
      <c r="P5" s="38">
        <v>625</v>
      </c>
      <c r="Q5" s="31"/>
      <c r="R5" s="39"/>
      <c r="S5" s="39"/>
      <c r="T5" s="43">
        <f t="shared" ref="T5:T12" si="0">MIN(K5:P5)</f>
        <v>6.0598999999999998</v>
      </c>
      <c r="U5" s="27">
        <f>H5*T5</f>
        <v>3635.94</v>
      </c>
      <c r="V5" s="2"/>
      <c r="W5" s="2"/>
    </row>
    <row r="6" spans="1:23" s="12" customFormat="1" ht="64.5" customHeight="1" x14ac:dyDescent="0.25">
      <c r="A6" s="20">
        <v>2</v>
      </c>
      <c r="B6" s="37" t="s">
        <v>19</v>
      </c>
      <c r="C6" s="37" t="s">
        <v>20</v>
      </c>
      <c r="D6" s="15" t="s">
        <v>21</v>
      </c>
      <c r="E6" s="15">
        <v>176</v>
      </c>
      <c r="F6" s="34" t="s">
        <v>22</v>
      </c>
      <c r="G6" s="24" t="s">
        <v>11</v>
      </c>
      <c r="H6" s="15">
        <f t="shared" ref="H6:H8" si="1">E6*I6</f>
        <v>528</v>
      </c>
      <c r="I6" s="15">
        <v>3</v>
      </c>
      <c r="J6" s="30"/>
      <c r="K6" s="41">
        <f t="shared" ref="K6:K8" si="2">L6/E6</f>
        <v>2.4512499999999999</v>
      </c>
      <c r="L6" s="38">
        <v>431.42</v>
      </c>
      <c r="M6" s="40">
        <f t="shared" ref="M6:M8" si="3">N6/E6</f>
        <v>2.5852272727272729</v>
      </c>
      <c r="N6" s="38">
        <v>455</v>
      </c>
      <c r="O6" s="38">
        <f t="shared" ref="O6:O8" si="4">P6/E6</f>
        <v>2.8352272727272729</v>
      </c>
      <c r="P6" s="38">
        <v>499</v>
      </c>
      <c r="Q6" s="31"/>
      <c r="R6" s="39"/>
      <c r="S6" s="39"/>
      <c r="T6" s="43">
        <f t="shared" si="0"/>
        <v>2.4512499999999999</v>
      </c>
      <c r="U6" s="27">
        <f t="shared" ref="U6:U8" si="5">H6*T6</f>
        <v>1294.26</v>
      </c>
      <c r="V6" s="2"/>
      <c r="W6" s="2"/>
    </row>
    <row r="7" spans="1:23" s="12" customFormat="1" ht="64.5" customHeight="1" x14ac:dyDescent="0.25">
      <c r="A7" s="20">
        <v>3</v>
      </c>
      <c r="B7" s="15" t="s">
        <v>27</v>
      </c>
      <c r="C7" s="37" t="s">
        <v>28</v>
      </c>
      <c r="D7" s="15" t="s">
        <v>29</v>
      </c>
      <c r="E7" s="15">
        <v>10</v>
      </c>
      <c r="F7" s="34" t="s">
        <v>17</v>
      </c>
      <c r="G7" s="24" t="s">
        <v>11</v>
      </c>
      <c r="H7" s="15">
        <f t="shared" si="1"/>
        <v>2000</v>
      </c>
      <c r="I7" s="15">
        <v>200</v>
      </c>
      <c r="J7" s="30"/>
      <c r="K7" s="41">
        <f t="shared" si="2"/>
        <v>2.706</v>
      </c>
      <c r="L7" s="38">
        <v>27.06</v>
      </c>
      <c r="M7" s="40">
        <f t="shared" si="3"/>
        <v>8</v>
      </c>
      <c r="N7" s="38">
        <v>80</v>
      </c>
      <c r="O7" s="38">
        <f t="shared" si="4"/>
        <v>5.9</v>
      </c>
      <c r="P7" s="38">
        <v>59</v>
      </c>
      <c r="Q7" s="31"/>
      <c r="R7" s="39"/>
      <c r="S7" s="39"/>
      <c r="T7" s="43">
        <f t="shared" si="0"/>
        <v>2.706</v>
      </c>
      <c r="U7" s="27">
        <f t="shared" si="5"/>
        <v>5412</v>
      </c>
      <c r="V7" s="2"/>
      <c r="W7" s="2"/>
    </row>
    <row r="8" spans="1:23" s="12" customFormat="1" ht="64.5" customHeight="1" x14ac:dyDescent="0.25">
      <c r="A8" s="20">
        <v>4</v>
      </c>
      <c r="B8" s="15" t="s">
        <v>30</v>
      </c>
      <c r="C8" s="15" t="s">
        <v>31</v>
      </c>
      <c r="D8" s="15" t="s">
        <v>32</v>
      </c>
      <c r="E8" s="25">
        <v>30</v>
      </c>
      <c r="F8" s="34" t="s">
        <v>18</v>
      </c>
      <c r="G8" s="24" t="s">
        <v>11</v>
      </c>
      <c r="H8" s="15">
        <f t="shared" si="1"/>
        <v>90</v>
      </c>
      <c r="I8" s="24">
        <v>3</v>
      </c>
      <c r="J8" s="24"/>
      <c r="K8" s="41">
        <f t="shared" si="2"/>
        <v>13.035</v>
      </c>
      <c r="L8" s="24">
        <v>391.05</v>
      </c>
      <c r="M8" s="40">
        <f t="shared" si="3"/>
        <v>14.533333333333333</v>
      </c>
      <c r="N8" s="24">
        <v>436</v>
      </c>
      <c r="O8" s="38">
        <f t="shared" si="4"/>
        <v>14.3</v>
      </c>
      <c r="P8" s="24">
        <v>429</v>
      </c>
      <c r="Q8" s="26"/>
      <c r="R8" s="26" t="s">
        <v>15</v>
      </c>
      <c r="S8" s="26" t="s">
        <v>15</v>
      </c>
      <c r="T8" s="43">
        <f t="shared" si="0"/>
        <v>13.035</v>
      </c>
      <c r="U8" s="27">
        <f t="shared" si="5"/>
        <v>1173.1500000000001</v>
      </c>
      <c r="V8" s="2"/>
      <c r="W8" s="2"/>
    </row>
    <row r="9" spans="1:23" s="12" customFormat="1" ht="35.25" customHeight="1" x14ac:dyDescent="0.25">
      <c r="A9" s="20">
        <v>5</v>
      </c>
      <c r="B9" s="37" t="s">
        <v>33</v>
      </c>
      <c r="C9" s="37" t="s">
        <v>34</v>
      </c>
      <c r="D9" s="15" t="s">
        <v>35</v>
      </c>
      <c r="E9" s="15">
        <v>10</v>
      </c>
      <c r="F9" s="34" t="s">
        <v>18</v>
      </c>
      <c r="G9" s="24" t="s">
        <v>11</v>
      </c>
      <c r="H9" s="15">
        <f>E9*I9</f>
        <v>400</v>
      </c>
      <c r="I9" s="15">
        <v>40</v>
      </c>
      <c r="J9" s="30"/>
      <c r="K9" s="41">
        <f>L9/E9</f>
        <v>19.25</v>
      </c>
      <c r="L9" s="38">
        <v>192.5</v>
      </c>
      <c r="M9" s="40">
        <f>N9/E9</f>
        <v>23.9</v>
      </c>
      <c r="N9" s="38">
        <v>239</v>
      </c>
      <c r="O9" s="40">
        <f>P9/E9</f>
        <v>25.9</v>
      </c>
      <c r="P9" s="38">
        <v>259</v>
      </c>
      <c r="Q9" s="31"/>
      <c r="R9" s="36"/>
      <c r="S9" s="36"/>
      <c r="T9" s="43">
        <f t="shared" si="0"/>
        <v>19.25</v>
      </c>
      <c r="U9" s="27">
        <f>H9*T9</f>
        <v>7700</v>
      </c>
      <c r="V9" s="35"/>
      <c r="W9" s="2"/>
    </row>
    <row r="10" spans="1:23" s="12" customFormat="1" ht="51" customHeight="1" x14ac:dyDescent="0.25">
      <c r="A10" s="20">
        <v>6</v>
      </c>
      <c r="B10" s="37" t="s">
        <v>36</v>
      </c>
      <c r="C10" s="37" t="s">
        <v>37</v>
      </c>
      <c r="D10" s="15" t="s">
        <v>38</v>
      </c>
      <c r="E10" s="15">
        <v>150</v>
      </c>
      <c r="F10" s="34" t="s">
        <v>17</v>
      </c>
      <c r="G10" s="24" t="s">
        <v>11</v>
      </c>
      <c r="H10" s="15">
        <f t="shared" ref="H10:H12" si="6">E10*I10</f>
        <v>450</v>
      </c>
      <c r="I10" s="15">
        <v>3</v>
      </c>
      <c r="J10" s="30"/>
      <c r="K10" s="41">
        <f t="shared" ref="K10:K12" si="7">L10/E10</f>
        <v>3.0021999999999998</v>
      </c>
      <c r="L10" s="38">
        <v>450.33</v>
      </c>
      <c r="M10" s="40">
        <f t="shared" ref="M10:M12" si="8">N10/E10</f>
        <v>3.3066666666666666</v>
      </c>
      <c r="N10" s="38">
        <v>496</v>
      </c>
      <c r="O10" s="38">
        <f t="shared" ref="O10:O12" si="9">P10/E10</f>
        <v>3.0866666666666664</v>
      </c>
      <c r="P10" s="38">
        <v>463</v>
      </c>
      <c r="Q10" s="31"/>
      <c r="R10" s="36"/>
      <c r="S10" s="36"/>
      <c r="T10" s="43">
        <f t="shared" si="0"/>
        <v>3.0021999999999998</v>
      </c>
      <c r="U10" s="27">
        <f t="shared" ref="U10:U12" si="10">H10*T10</f>
        <v>1350.9899999999998</v>
      </c>
      <c r="V10" s="35"/>
      <c r="W10" s="2"/>
    </row>
    <row r="11" spans="1:23" s="12" customFormat="1" ht="34.5" customHeight="1" x14ac:dyDescent="0.25">
      <c r="A11" s="20">
        <v>7</v>
      </c>
      <c r="B11" s="15" t="s">
        <v>39</v>
      </c>
      <c r="C11" s="37" t="s">
        <v>41</v>
      </c>
      <c r="D11" s="15" t="s">
        <v>40</v>
      </c>
      <c r="E11" s="15">
        <v>140</v>
      </c>
      <c r="F11" s="34" t="s">
        <v>22</v>
      </c>
      <c r="G11" s="24" t="s">
        <v>11</v>
      </c>
      <c r="H11" s="15">
        <f t="shared" si="6"/>
        <v>560</v>
      </c>
      <c r="I11" s="15">
        <v>4</v>
      </c>
      <c r="J11" s="30"/>
      <c r="K11" s="41">
        <f t="shared" si="7"/>
        <v>4.5354999999999999</v>
      </c>
      <c r="L11" s="38">
        <v>634.97</v>
      </c>
      <c r="M11" s="40">
        <f t="shared" si="8"/>
        <v>5.1428571428571432</v>
      </c>
      <c r="N11" s="38">
        <v>720</v>
      </c>
      <c r="O11" s="38">
        <f t="shared" si="9"/>
        <v>4.7857142857142856</v>
      </c>
      <c r="P11" s="38">
        <v>670</v>
      </c>
      <c r="Q11" s="31"/>
      <c r="R11" s="36"/>
      <c r="S11" s="36"/>
      <c r="T11" s="43">
        <f t="shared" si="0"/>
        <v>4.5354999999999999</v>
      </c>
      <c r="U11" s="27">
        <f t="shared" si="10"/>
        <v>2539.88</v>
      </c>
      <c r="V11" s="35"/>
      <c r="W11" s="2"/>
    </row>
    <row r="12" spans="1:23" ht="46.5" customHeight="1" x14ac:dyDescent="0.25">
      <c r="A12" s="42">
        <v>8</v>
      </c>
      <c r="B12" s="15" t="s">
        <v>42</v>
      </c>
      <c r="C12" s="15" t="s">
        <v>43</v>
      </c>
      <c r="D12" s="15" t="s">
        <v>44</v>
      </c>
      <c r="E12" s="25">
        <v>30</v>
      </c>
      <c r="F12" s="34" t="s">
        <v>18</v>
      </c>
      <c r="G12" s="24" t="s">
        <v>11</v>
      </c>
      <c r="H12" s="15">
        <f t="shared" si="6"/>
        <v>180</v>
      </c>
      <c r="I12" s="24">
        <v>6</v>
      </c>
      <c r="J12" s="24"/>
      <c r="K12" s="41">
        <f t="shared" si="7"/>
        <v>14.985000000000001</v>
      </c>
      <c r="L12" s="24">
        <v>449.55</v>
      </c>
      <c r="M12" s="40">
        <f t="shared" si="8"/>
        <v>17.399999999999999</v>
      </c>
      <c r="N12" s="24">
        <v>522</v>
      </c>
      <c r="O12" s="38">
        <f t="shared" si="9"/>
        <v>16.366666666666667</v>
      </c>
      <c r="P12" s="24">
        <v>491</v>
      </c>
      <c r="Q12" s="26"/>
      <c r="R12" s="26" t="s">
        <v>15</v>
      </c>
      <c r="S12" s="26" t="s">
        <v>15</v>
      </c>
      <c r="T12" s="43">
        <f t="shared" si="0"/>
        <v>14.985000000000001</v>
      </c>
      <c r="U12" s="27">
        <f t="shared" si="10"/>
        <v>2697.3</v>
      </c>
      <c r="V12" s="35"/>
      <c r="W12" s="2"/>
    </row>
    <row r="13" spans="1:23" x14ac:dyDescent="0.25">
      <c r="A13" s="44" t="s">
        <v>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  <c r="N13" s="46"/>
      <c r="O13" s="46"/>
      <c r="P13" s="46"/>
      <c r="Q13" s="46"/>
      <c r="R13" s="46"/>
      <c r="S13" s="46"/>
      <c r="T13" s="47"/>
      <c r="U13" s="1">
        <f>SUM(U5:U12)</f>
        <v>25803.519999999997</v>
      </c>
      <c r="V13" s="3"/>
      <c r="W13" s="3"/>
    </row>
    <row r="15" spans="1:23" x14ac:dyDescent="0.25">
      <c r="M15" s="4"/>
    </row>
    <row r="16" spans="1:23" x14ac:dyDescent="0.25">
      <c r="H16" s="17"/>
      <c r="J16" s="4"/>
      <c r="K16" s="4"/>
      <c r="L16" s="4"/>
      <c r="M16" s="13"/>
      <c r="N16" s="4"/>
      <c r="O16" s="4"/>
    </row>
    <row r="17" spans="8:15" x14ac:dyDescent="0.25">
      <c r="H17" s="17"/>
      <c r="J17" s="5"/>
      <c r="K17" s="4"/>
      <c r="L17" s="4"/>
      <c r="M17" s="6"/>
      <c r="N17" s="4"/>
      <c r="O17" s="4"/>
    </row>
    <row r="18" spans="8:15" x14ac:dyDescent="0.25">
      <c r="H18" s="17"/>
      <c r="J18" s="5"/>
      <c r="K18" s="4"/>
      <c r="L18" s="4"/>
      <c r="M18" s="6"/>
      <c r="N18" s="4"/>
      <c r="O18" s="4"/>
    </row>
    <row r="19" spans="8:15" x14ac:dyDescent="0.25">
      <c r="H19" s="17"/>
      <c r="J19" s="5"/>
      <c r="K19" s="4"/>
      <c r="L19" s="4"/>
      <c r="M19" s="6"/>
      <c r="N19" s="4"/>
      <c r="O19" s="4"/>
    </row>
    <row r="20" spans="8:15" x14ac:dyDescent="0.25">
      <c r="H20" s="17"/>
      <c r="J20" s="5"/>
      <c r="K20" s="4"/>
      <c r="L20" s="4"/>
      <c r="M20" s="6"/>
      <c r="N20" s="4"/>
      <c r="O20" s="4"/>
    </row>
    <row r="21" spans="8:15" x14ac:dyDescent="0.25">
      <c r="H21" s="17"/>
      <c r="J21" s="5"/>
      <c r="K21" s="4"/>
      <c r="L21" s="4"/>
      <c r="M21" s="6"/>
      <c r="N21" s="4"/>
      <c r="O21" s="4"/>
    </row>
    <row r="22" spans="8:15" x14ac:dyDescent="0.25">
      <c r="H22" s="17"/>
      <c r="J22" s="7"/>
      <c r="K22" s="4"/>
      <c r="L22" s="4"/>
      <c r="M22" s="6"/>
      <c r="N22" s="4"/>
      <c r="O22" s="4"/>
    </row>
    <row r="23" spans="8:15" x14ac:dyDescent="0.25">
      <c r="H23" s="17"/>
      <c r="J23" s="7"/>
      <c r="K23" s="4"/>
      <c r="L23" s="4"/>
      <c r="M23" s="6"/>
      <c r="N23" s="4"/>
      <c r="O23" s="4"/>
    </row>
    <row r="24" spans="8:15" x14ac:dyDescent="0.25">
      <c r="H24" s="17"/>
      <c r="J24" s="7"/>
      <c r="K24" s="4"/>
      <c r="L24" s="4"/>
      <c r="M24" s="6"/>
      <c r="N24" s="4"/>
      <c r="O24" s="4"/>
    </row>
    <row r="25" spans="8:15" x14ac:dyDescent="0.25">
      <c r="H25" s="17"/>
      <c r="J25" s="8"/>
      <c r="K25" s="4"/>
      <c r="L25" s="4"/>
      <c r="M25" s="6"/>
      <c r="N25" s="4"/>
      <c r="O25" s="4"/>
    </row>
    <row r="26" spans="8:15" x14ac:dyDescent="0.25">
      <c r="H26" s="17"/>
      <c r="J26" s="8"/>
      <c r="K26" s="4"/>
      <c r="L26" s="4"/>
      <c r="M26" s="6"/>
      <c r="N26" s="4"/>
      <c r="O26" s="4"/>
    </row>
    <row r="27" spans="8:15" x14ac:dyDescent="0.25">
      <c r="H27" s="17"/>
      <c r="I27" s="19"/>
      <c r="J27" s="8"/>
      <c r="K27" s="4"/>
      <c r="L27" s="4"/>
      <c r="M27" s="6"/>
      <c r="N27" s="4"/>
      <c r="O27" s="4"/>
    </row>
    <row r="28" spans="8:15" x14ac:dyDescent="0.25">
      <c r="H28" s="17"/>
      <c r="I28" s="19"/>
      <c r="J28" s="8"/>
      <c r="K28" s="4"/>
      <c r="L28" s="4"/>
      <c r="M28" s="6"/>
      <c r="N28" s="4"/>
      <c r="O28" s="4"/>
    </row>
    <row r="29" spans="8:15" x14ac:dyDescent="0.25">
      <c r="H29" s="17"/>
      <c r="I29" s="19"/>
      <c r="J29" s="8"/>
      <c r="K29" s="4"/>
      <c r="L29" s="4"/>
      <c r="M29" s="6"/>
      <c r="N29" s="4"/>
      <c r="O29" s="4"/>
    </row>
    <row r="30" spans="8:15" x14ac:dyDescent="0.25">
      <c r="H30" s="17"/>
      <c r="I30" s="19"/>
      <c r="J30" s="8"/>
      <c r="K30" s="4"/>
      <c r="L30" s="4"/>
      <c r="M30" s="6"/>
      <c r="N30" s="4"/>
      <c r="O30" s="4"/>
    </row>
    <row r="31" spans="8:15" x14ac:dyDescent="0.25">
      <c r="H31" s="17"/>
      <c r="I31" s="17"/>
      <c r="J31" s="4"/>
      <c r="K31" s="4"/>
      <c r="L31" s="4"/>
      <c r="M31" s="6"/>
      <c r="N31" s="4"/>
      <c r="O31" s="4"/>
    </row>
    <row r="32" spans="8:15" x14ac:dyDescent="0.25">
      <c r="H32" s="17"/>
      <c r="I32" s="17"/>
      <c r="J32" s="4"/>
      <c r="K32" s="4"/>
      <c r="L32" s="4"/>
      <c r="M32" s="4"/>
      <c r="N32" s="4"/>
      <c r="O32" s="4"/>
    </row>
  </sheetData>
  <mergeCells count="9">
    <mergeCell ref="A13:T13"/>
    <mergeCell ref="A1:U1"/>
    <mergeCell ref="A2:U2"/>
    <mergeCell ref="F4:G4"/>
    <mergeCell ref="H4:I4"/>
    <mergeCell ref="K4:L4"/>
    <mergeCell ref="M4:N4"/>
    <mergeCell ref="O4:P4"/>
    <mergeCell ref="R4:S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сборный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2026-06-17T04:54:50Z</dcterms:modified>
</cp:coreProperties>
</file>