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диск обмена\26 Шакирова НМ\Договора\березка\"/>
    </mc:Choice>
  </mc:AlternateContent>
  <bookViews>
    <workbookView xWindow="480" yWindow="60" windowWidth="15315" windowHeight="9015"/>
  </bookViews>
  <sheets>
    <sheet name="Лист2" sheetId="4" r:id="rId1"/>
    <sheet name="Лист1" sheetId="5" r:id="rId2"/>
  </sheets>
  <calcPr calcId="162913"/>
  <fileRecoveryPr repairLoad="1"/>
</workbook>
</file>

<file path=xl/calcChain.xml><?xml version="1.0" encoding="utf-8"?>
<calcChain xmlns="http://schemas.openxmlformats.org/spreadsheetml/2006/main">
  <c r="N3" i="4" l="1"/>
  <c r="O3" i="4" s="1"/>
  <c r="P3" i="4" s="1"/>
  <c r="Q3" i="4" s="1"/>
  <c r="K3" i="4"/>
  <c r="L3" i="4" s="1"/>
  <c r="M3" i="4" s="1"/>
  <c r="Q7" i="4" l="1"/>
</calcChain>
</file>

<file path=xl/sharedStrings.xml><?xml version="1.0" encoding="utf-8"?>
<sst xmlns="http://schemas.openxmlformats.org/spreadsheetml/2006/main" count="35" uniqueCount="33">
  <si>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</si>
  <si>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</si>
  <si>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</si>
  <si>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</si>
  <si>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</si>
  <si>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</si>
  <si>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</si>
  <si>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>Номер сведений о контракте 01131000071 13 000167</t>
  </si>
  <si>
    <t xml:space="preserve">Средняя арифметическая цена за единицу     &lt;ц&gt; </t>
  </si>
  <si>
    <t>Применяемый коэффициент</t>
  </si>
  <si>
    <t>Цена за единицу изм. (руб.)</t>
  </si>
  <si>
    <t>Цена за единицу изм. с округлением (вниз) до сотых долей после запятой (руб.)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</si>
  <si>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</si>
  <si>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</si>
  <si>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</si>
  <si>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</si>
  <si>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Н(М)ЦК, ЦКЕП, определяемая методом сопоставимых рыночных цен (анализа рынка)*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</si>
  <si>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</si>
  <si>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кг</t>
  </si>
  <si>
    <t xml:space="preserve">Поставщик №1 </t>
  </si>
  <si>
    <t xml:space="preserve">Поставщик №2 </t>
  </si>
  <si>
    <t xml:space="preserve">Поставщик №3 </t>
  </si>
  <si>
    <t>Рассчет Н(М)ЦК, ЦКЕП произвел:</t>
  </si>
  <si>
    <t>Заказчик</t>
  </si>
  <si>
    <r>
      <t xml:space="preserve">коэффициент вариации цен V (%)           </t>
    </r>
    <r>
      <rPr>
        <i/>
        <sz val="6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</si>
  <si>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6"/>
        <color indexed="8"/>
        <rFont val="Times New Roman"/>
        <family val="1"/>
        <charset val="204"/>
      </rPr>
      <t>Расчет Н(М)ЦК по формуле</t>
    </r>
    <r>
      <rPr>
        <sz val="6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</si>
  <si>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контрактный управляющий Н.В. Колотухина</t>
  </si>
  <si>
    <t>МБОУ СОШ №8 города Красноармейска Саратовской области"</t>
  </si>
  <si>
    <t>Лимон</t>
  </si>
  <si>
    <t>шт</t>
  </si>
  <si>
    <t>Апельсины</t>
  </si>
  <si>
    <t>Бананы</t>
  </si>
  <si>
    <t>Вода питьевая 5л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</si>
</sst>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2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/>
    <xf numFmtId="0" fontId="9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952500</xdr:rowOff>
    </xdr:from>
    <xdr:to>
      <xdr:col>12</xdr:col>
      <xdr:colOff>723900</xdr:colOff>
      <xdr:row>1</xdr:row>
      <xdr:rowOff>1304925</xdr:rowOff>
    </xdr:to>
    <xdr:pic>
      <xdr:nvPicPr>
        <xdr:cNvPr id="4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4950" y="15621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</xdr:row>
      <xdr:rowOff>923925</xdr:rowOff>
    </xdr:from>
    <xdr:to>
      <xdr:col>11</xdr:col>
      <xdr:colOff>828675</xdr:colOff>
      <xdr:row>1</xdr:row>
      <xdr:rowOff>1362075</xdr:rowOff>
    </xdr:to>
    <xdr:pic>
      <xdr:nvPicPr>
        <xdr:cNvPr id="4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7225" y="1533525"/>
          <a:ext cx="809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</xdr:row>
      <xdr:rowOff>1971675</xdr:rowOff>
    </xdr:from>
    <xdr:to>
      <xdr:col>14</xdr:col>
      <xdr:colOff>0</xdr:colOff>
      <xdr:row>1</xdr:row>
      <xdr:rowOff>2333625</xdr:rowOff>
    </xdr:to>
    <xdr:pic>
      <xdr:nvPicPr>
        <xdr:cNvPr id="4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76950" y="2581275"/>
          <a:ext cx="1076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1</xdr:row>
      <xdr:rowOff>1400175</xdr:rowOff>
    </xdr:from>
    <xdr:to>
      <xdr:col>13</xdr:col>
      <xdr:colOff>419100</xdr:colOff>
      <xdr:row>1</xdr:row>
      <xdr:rowOff>1628775</xdr:rowOff>
    </xdr:to>
    <xdr:pic>
      <xdr:nvPicPr>
        <xdr:cNvPr id="4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24600" y="2009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3" zoomScale="292" zoomScaleNormal="292" workbookViewId="0">
      <selection activeCell="E6" sqref="E6"/>
    </sheetView>
  </sheetViews>
  <sheetFormatPr defaultRowHeight="15" x14ac:dyDescent="0.25"/>
  <cols>
    <col min="1" max="1" width="2.5703125" customWidth="1"/>
    <col min="2" max="2" width="10.28515625" customWidth="1"/>
    <col min="3" max="3" width="12.5703125" customWidth="1"/>
    <col min="4" max="5" width="5.5703125" customWidth="1"/>
    <col min="6" max="7" width="6.85546875" customWidth="1"/>
    <col min="8" max="8" width="7.140625" customWidth="1"/>
    <col min="9" max="9" width="0.42578125" hidden="1" customWidth="1"/>
    <col min="10" max="10" width="9.140625" hidden="1" customWidth="1"/>
    <col min="11" max="11" width="8.42578125" customWidth="1"/>
    <col min="12" max="12" width="12.42578125" customWidth="1"/>
    <col min="13" max="13" width="11.7109375" customWidth="1"/>
    <col min="14" max="14" width="18.140625" customWidth="1"/>
    <col min="15" max="15" width="7.140625" customWidth="1"/>
    <col min="16" max="16" width="7.28515625" customWidth="1"/>
    <col min="17" max="17" width="9.140625" customWidth="1"/>
    <col min="18" max="18" width="23" customWidth="1"/>
  </cols>
  <sheetData>
    <row r="1" spans="1:19" ht="48" customHeight="1" x14ac:dyDescent="0.25">
      <c r="A1" s="24" t="s">
        <v>0</v>
      </c>
      <c r="B1" s="24" t="s">
        <v>2</v>
      </c>
      <c r="C1" s="25" t="s">
        <v>5</v>
      </c>
      <c r="D1" s="25" t="s">
        <v>1</v>
      </c>
      <c r="E1" s="25" t="s">
        <v>3</v>
      </c>
      <c r="F1" s="27" t="s">
        <v>4</v>
      </c>
      <c r="G1" s="28"/>
      <c r="H1" s="29"/>
      <c r="I1" s="27" t="s">
        <v>12</v>
      </c>
      <c r="J1" s="29"/>
      <c r="K1" s="30" t="s">
        <v>13</v>
      </c>
      <c r="L1" s="30"/>
      <c r="M1" s="30"/>
      <c r="N1" s="23" t="s">
        <v>16</v>
      </c>
      <c r="O1" s="23"/>
      <c r="P1" s="23"/>
      <c r="Q1" s="23"/>
    </row>
    <row r="2" spans="1:19" ht="210" customHeight="1" x14ac:dyDescent="0.25">
      <c r="A2" s="25"/>
      <c r="B2" s="25"/>
      <c r="C2" s="26"/>
      <c r="D2" s="26"/>
      <c r="E2" s="26"/>
      <c r="F2" s="10" t="s">
        <v>19</v>
      </c>
      <c r="G2" s="10" t="s">
        <v>20</v>
      </c>
      <c r="H2" s="10" t="s">
        <v>21</v>
      </c>
      <c r="I2" s="10" t="s">
        <v>7</v>
      </c>
      <c r="J2" s="10" t="s">
        <v>9</v>
      </c>
      <c r="K2" s="10" t="s">
        <v>8</v>
      </c>
      <c r="L2" s="10" t="s">
        <v>6</v>
      </c>
      <c r="M2" s="11" t="s">
        <v>24</v>
      </c>
      <c r="N2" s="12" t="s">
        <v>25</v>
      </c>
      <c r="O2" s="13" t="s">
        <v>10</v>
      </c>
      <c r="P2" s="13" t="s">
        <v>11</v>
      </c>
      <c r="Q2" s="13" t="s">
        <v>14</v>
      </c>
    </row>
    <row r="3" spans="1:19" x14ac:dyDescent="0.25">
      <c r="A3" s="16">
        <v>1</v>
      </c>
      <c r="B3" s="20" t="s">
        <v>28</v>
      </c>
      <c r="C3" s="18"/>
      <c r="D3" s="19" t="s">
        <v>18</v>
      </c>
      <c r="E3" s="19">
        <v>1.3</v>
      </c>
      <c r="F3" s="17">
        <v>345</v>
      </c>
      <c r="G3" s="17">
        <v>345.1</v>
      </c>
      <c r="H3" s="17">
        <v>345.2</v>
      </c>
      <c r="I3" s="2"/>
      <c r="J3" s="2"/>
      <c r="K3" s="3">
        <f t="shared" ref="K3" si="0">AVERAGE(F3:H3)</f>
        <v>345.09999999999997</v>
      </c>
      <c r="L3" s="4">
        <f t="shared" ref="L3" si="1">SQRT(((SUM((POWER(H3-K3,2)),(POWER(G3-K3,2)),(POWER(F3-K3,2)))/(COLUMNS(F3:H3)-1))))</f>
        <v>9.9999999999994316E-2</v>
      </c>
      <c r="M3" s="4">
        <f t="shared" ref="M3" si="2">L3/K3*100</f>
        <v>2.897710808461151E-2</v>
      </c>
      <c r="N3" s="5">
        <f t="shared" ref="N3" si="3">((E3/3)*(SUM(F3:H3)))</f>
        <v>448.63</v>
      </c>
      <c r="O3" s="6">
        <f t="shared" ref="O3" si="4">N3/E3</f>
        <v>345.09999999999997</v>
      </c>
      <c r="P3" s="5">
        <f t="shared" ref="P3" si="5">ROUNDDOWN(O3,2)</f>
        <v>345.1</v>
      </c>
      <c r="Q3" s="5">
        <f t="shared" ref="Q3" si="6">P3*E3</f>
        <v>448.63000000000005</v>
      </c>
      <c r="R3" s="8"/>
      <c r="S3" s="8"/>
    </row>
    <row r="4" spans="1:19" x14ac:dyDescent="0.25">
      <c r="A4" s="16">
        <v>2</v>
      </c>
      <c r="B4" s="20" t="s">
        <v>31</v>
      </c>
      <c r="C4" s="18"/>
      <c r="D4" s="19" t="s">
        <v>18</v>
      </c>
      <c r="E4" s="19">
        <v>7.28</v>
      </c>
      <c r="F4" s="17">
        <v>210</v>
      </c>
      <c r="G4" s="17">
        <v>210.1</v>
      </c>
      <c r="H4" s="17">
        <v>210.2</v>
      </c>
      <c r="I4" s="2"/>
      <c r="J4" s="2"/>
      <c r="K4" s="3"/>
      <c r="L4" s="4"/>
      <c r="M4" s="4"/>
      <c r="N4" s="5"/>
      <c r="O4" s="6"/>
      <c r="P4" s="5"/>
      <c r="Q4" s="5"/>
      <c r="R4" s="8"/>
      <c r="S4" s="8"/>
    </row>
    <row r="5" spans="1:19" x14ac:dyDescent="0.25">
      <c r="A5" s="16">
        <v>3</v>
      </c>
      <c r="B5" s="20" t="s">
        <v>32</v>
      </c>
      <c r="C5" s="18"/>
      <c r="D5" s="19" t="s">
        <v>29</v>
      </c>
      <c r="E5" s="19">
        <v>10</v>
      </c>
      <c r="F5" s="17">
        <v>110</v>
      </c>
      <c r="G5" s="17">
        <v>110.1</v>
      </c>
      <c r="H5" s="17">
        <v>110.2</v>
      </c>
      <c r="I5" s="2"/>
      <c r="J5" s="2"/>
      <c r="K5" s="3"/>
      <c r="L5" s="4"/>
      <c r="M5" s="4"/>
      <c r="N5" s="5"/>
      <c r="O5" s="6"/>
      <c r="P5" s="5"/>
      <c r="Q5" s="5"/>
      <c r="R5" s="8"/>
      <c r="S5" s="8"/>
    </row>
    <row r="6" spans="1:19" x14ac:dyDescent="0.25">
      <c r="A6" s="16">
        <v>4</v>
      </c>
      <c r="B6" s="20" t="s">
        <v>30</v>
      </c>
      <c r="C6" s="18"/>
      <c r="D6" s="19" t="s">
        <v>18</v>
      </c>
      <c r="E6" s="19">
        <v>10.24</v>
      </c>
      <c r="F6" s="17">
        <v>210</v>
      </c>
      <c r="G6" s="17">
        <v>210.1</v>
      </c>
      <c r="H6" s="17">
        <v>210.2</v>
      </c>
      <c r="I6" s="2"/>
      <c r="J6" s="2"/>
      <c r="K6" s="3"/>
      <c r="L6" s="4"/>
      <c r="M6" s="4"/>
      <c r="N6" s="5"/>
      <c r="O6" s="6"/>
      <c r="P6" s="5"/>
      <c r="Q6" s="5"/>
      <c r="R6" s="8"/>
      <c r="S6" s="8"/>
    </row>
    <row r="7" spans="1:19" ht="55.5" customHeight="1" x14ac:dyDescent="0.25">
      <c r="A7" s="22" t="s">
        <v>15</v>
      </c>
      <c r="B7" s="22"/>
      <c r="C7" s="22"/>
      <c r="D7" s="22"/>
      <c r="E7" s="22"/>
      <c r="F7" s="22"/>
      <c r="G7" s="22"/>
      <c r="H7" s="22"/>
      <c r="I7" s="22"/>
      <c r="J7" s="22"/>
      <c r="K7" s="7"/>
      <c r="L7" s="14"/>
      <c r="M7" s="14"/>
      <c r="N7" s="15"/>
      <c r="O7" s="14"/>
      <c r="P7" s="14"/>
      <c r="Q7" s="7">
        <f>SUM(Q3:Q6)</f>
        <v>448.63000000000005</v>
      </c>
      <c r="R7" s="9"/>
      <c r="S7" s="1"/>
    </row>
    <row r="8" spans="1:19" ht="101.25" customHeight="1" x14ac:dyDescent="0.25">
      <c r="A8" s="21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10" spans="1:19" x14ac:dyDescent="0.25">
      <c r="A10" t="s">
        <v>22</v>
      </c>
      <c r="F10" t="s">
        <v>26</v>
      </c>
    </row>
    <row r="15" spans="1:19" x14ac:dyDescent="0.25">
      <c r="B15" t="s">
        <v>23</v>
      </c>
      <c r="D15" t="s">
        <v>27</v>
      </c>
    </row>
  </sheetData>
  <mergeCells count="11">
    <mergeCell ref="A8:Q8"/>
    <mergeCell ref="A7:J7"/>
    <mergeCell ref="N1:Q1"/>
    <mergeCell ref="A1:A2"/>
    <mergeCell ref="B1:B2"/>
    <mergeCell ref="C1:C2"/>
    <mergeCell ref="D1:D2"/>
    <mergeCell ref="E1:E2"/>
    <mergeCell ref="F1:H1"/>
    <mergeCell ref="I1:J1"/>
    <mergeCell ref="K1:M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Толкачев Александр Николаевич</cp:lastModifiedBy>
  <cp:lastPrinted>2014-04-24T12:24:57Z</cp:lastPrinted>
  <dcterms:created xsi:type="dcterms:W3CDTF">2014-01-15T18:15:09Z</dcterms:created>
  <dcterms:modified xsi:type="dcterms:W3CDTF">2026-06-26T05:21:19Z</dcterms:modified>
</cp:coreProperties>
</file>