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E:\!!!!ТЗ!!!\Заглушки\Новая папка (2)\"/>
    </mc:Choice>
  </mc:AlternateContent>
  <bookViews>
    <workbookView xWindow="0" yWindow="60" windowWidth="19320" windowHeight="12375"/>
  </bookViews>
  <sheets>
    <sheet name="Лист1" sheetId="3" r:id="rId1"/>
  </sheets>
  <calcPr calcId="152511"/>
</workbook>
</file>

<file path=xl/calcChain.xml><?xml version="1.0" encoding="utf-8"?>
<calcChain xmlns="http://schemas.openxmlformats.org/spreadsheetml/2006/main">
  <c r="O4" i="3" l="1"/>
  <c r="P4" i="3" s="1"/>
  <c r="Q4" i="3" s="1"/>
  <c r="Q5" i="3" s="1"/>
  <c r="L4" i="3"/>
  <c r="M4" i="3" s="1"/>
  <c r="N4" i="3" s="1"/>
</calcChain>
</file>

<file path=xl/sharedStrings.xml><?xml version="1.0" encoding="utf-8"?>
<sst xmlns="http://schemas.openxmlformats.org/spreadsheetml/2006/main" count="28" uniqueCount="26">
  <si>
    <t>№</t>
  </si>
  <si>
    <t>Наименование предмета контракта</t>
  </si>
  <si>
    <t>Кол-во</t>
  </si>
  <si>
    <t>Среднее квадратичное отклонение</t>
  </si>
  <si>
    <t>Цена за единицу изм. (руб.)</t>
  </si>
  <si>
    <t>Данные реестра контрактов (руб./ед.изм.)</t>
  </si>
  <si>
    <t xml:space="preserve">Номер сведений о контракте №___ от </t>
  </si>
  <si>
    <t>Данные статистики</t>
  </si>
  <si>
    <t xml:space="preserve">Обоснование начальной (максимальной) цены контракта (Н(М)ЦК)
</t>
  </si>
  <si>
    <t>Оценка однородности совокупности значений выявленных цен, используемых в расчете Н(М)ЦК</t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</si>
  <si>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</si>
  <si>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r>
      <t>Средняя арифметическая цена за единицу     &lt;</t>
    </r>
    <r>
      <rPr>
        <b/>
        <i/>
        <sz val="10"/>
        <color indexed="8"/>
        <rFont val="Times New Roman"/>
        <family val="1"/>
        <charset val="204"/>
      </rPr>
      <t>ц</t>
    </r>
    <r>
      <rPr>
        <b/>
        <sz val="10"/>
        <color indexed="8"/>
        <rFont val="Times New Roman"/>
        <family val="1"/>
        <charset val="204"/>
      </rPr>
      <t xml:space="preserve">&gt; </t>
    </r>
  </si>
  <si>
    <t>Н(М)ЦК,  определяемая методом сопоставимых рыночных цен (анализа рынка)</t>
  </si>
  <si>
    <t>Н(М)ЦК с учетом округления цены за единицу (руб.)</t>
  </si>
  <si>
    <r>
      <t xml:space="preserve">коэффициент вариации цен V (%)
</t>
    </r>
    <r>
      <rPr>
        <i/>
        <sz val="10"/>
        <color indexed="8"/>
        <rFont val="Times New Roman"/>
        <family val="1"/>
        <charset val="204"/>
      </rPr>
      <t>(не должен превышать 33%)</t>
    </r>
  </si>
  <si>
    <t>Ед. изм.</t>
  </si>
  <si>
    <t>Ценовая информация стоимости объекта закупки, 
(руб) за ед.изм.</t>
  </si>
  <si>
    <t>В результате произведенного расчета, начальная(максимальная) цена контракта с учетом метода сопоставления рыночных цен составила:</t>
  </si>
  <si>
    <t xml:space="preserve">В соответствии с пунктом 4.4. Методических рекомендаций, утвержденных приказом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нормативный метод может применяться для определения НМЦК (если цена товара, работы, услуги нормируется в соответствии с действующим законодательством Российской Федерации) совместно с методом сопоставимых рыночных цен (анализа рынка). </t>
  </si>
  <si>
    <t>Пломба для опечатывания</t>
  </si>
  <si>
    <t>шт</t>
  </si>
  <si>
    <t>Источник №1 (Вх. № 4733   от 13.05.2026))</t>
  </si>
  <si>
    <t>Источник №2 Вх. № 4734             от 13.05.2026)</t>
  </si>
  <si>
    <t>В соответствии с приложением №23 приказа  Приказ Казначейства России от 03.11.2021 N 300 "Об утверждении нормативных затрат на обеспечение функций центрального аппарата Федерального казначейства, территориальных органов Федерального казначейства и подведомственного Федерального казенного учреждения "Центр по обеспечению деятельности Казначейства России", не отнесенных к затратам в сфере информационно-коммуникационных технологий" норматив цены на приобретение пломб составляет 5,00 руб. за 1 штуку.</t>
  </si>
  <si>
    <t>Источник №3 (Вх. № 5114   от 25.05.2026)</t>
  </si>
  <si>
    <t xml:space="preserve"> С учетом вышеизложенного НМЦК составляет:  5,00 руб. * 1000 рабочих мест = 5 000,00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</si>
</sst>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0.00;[Red]0.00"/>
  </numFmts>
  <fonts count="11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3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2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2" fillId="0" borderId="2" xfId="0" applyFont="1" applyBorder="1" applyAlignment="1">
      <alignment horizontal="center" vertical="top" wrapText="1"/>
    </xf>
    <xf numFmtId="3" fontId="6" fillId="0" borderId="0" xfId="0" applyNumberFormat="1" applyFont="1" applyBorder="1" applyAlignment="1">
      <alignment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65" fontId="1" fillId="0" borderId="4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top" wrapText="1"/>
    </xf>
    <xf numFmtId="4" fontId="6" fillId="0" borderId="0" xfId="0" applyNumberFormat="1" applyFont="1" applyBorder="1" applyAlignment="1">
      <alignment vertical="center"/>
    </xf>
    <xf numFmtId="0" fontId="4" fillId="0" borderId="0" xfId="0" applyFont="1" applyProtection="1">
      <protection locked="0"/>
    </xf>
    <xf numFmtId="0" fontId="1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165" fontId="9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vertical="center" wrapText="1"/>
      <protection locked="0"/>
    </xf>
    <xf numFmtId="0" fontId="10" fillId="0" borderId="0" xfId="0" applyFont="1" applyAlignment="1">
      <alignment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126723</xdr:colOff>
      <xdr:row>2</xdr:row>
      <xdr:rowOff>911080</xdr:rowOff>
    </xdr:from>
    <xdr:to>
      <xdr:col>13</xdr:col>
      <xdr:colOff>977347</xdr:colOff>
      <xdr:row>2</xdr:row>
      <xdr:rowOff>1263505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37173" y="2425555"/>
          <a:ext cx="85062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2485</xdr:colOff>
      <xdr:row>2</xdr:row>
      <xdr:rowOff>592620</xdr:rowOff>
    </xdr:from>
    <xdr:to>
      <xdr:col>13</xdr:col>
      <xdr:colOff>8283</xdr:colOff>
      <xdr:row>2</xdr:row>
      <xdr:rowOff>1030770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184210" y="2107095"/>
          <a:ext cx="1234523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10767</xdr:colOff>
      <xdr:row>2</xdr:row>
      <xdr:rowOff>1699592</xdr:rowOff>
    </xdr:from>
    <xdr:to>
      <xdr:col>14</xdr:col>
      <xdr:colOff>1496667</xdr:colOff>
      <xdr:row>2</xdr:row>
      <xdr:rowOff>2061542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411817" y="3214067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266700</xdr:colOff>
      <xdr:row>2</xdr:row>
      <xdr:rowOff>1400175</xdr:rowOff>
    </xdr:from>
    <xdr:to>
      <xdr:col>14</xdr:col>
      <xdr:colOff>419100</xdr:colOff>
      <xdr:row>2</xdr:row>
      <xdr:rowOff>1628775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667750" y="29146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abSelected="1" workbookViewId="0">
      <selection activeCell="A20" sqref="A20:Q21"/>
    </sheetView>
  </sheetViews>
  <sheetFormatPr defaultRowHeight="15" x14ac:dyDescent="0.25"/>
  <cols>
    <col min="1" max="1" width="5" customWidth="1"/>
    <col min="2" max="2" width="21.5703125" customWidth="1"/>
    <col min="5" max="6" width="14" customWidth="1"/>
    <col min="7" max="7" width="13.42578125" customWidth="1"/>
    <col min="8" max="8" width="0" hidden="1" customWidth="1"/>
    <col min="9" max="9" width="12.5703125" hidden="1" customWidth="1"/>
    <col min="10" max="11" width="0" hidden="1" customWidth="1"/>
    <col min="12" max="16" width="14" customWidth="1"/>
    <col min="17" max="17" width="12.5703125" customWidth="1"/>
  </cols>
  <sheetData>
    <row r="1" spans="1:17" ht="37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46.5" customHeight="1" x14ac:dyDescent="0.25">
      <c r="A2" s="29" t="s">
        <v>0</v>
      </c>
      <c r="B2" s="29" t="s">
        <v>1</v>
      </c>
      <c r="C2" s="30" t="s">
        <v>15</v>
      </c>
      <c r="D2" s="30" t="s">
        <v>2</v>
      </c>
      <c r="E2" s="32" t="s">
        <v>16</v>
      </c>
      <c r="F2" s="33"/>
      <c r="G2" s="34"/>
      <c r="H2" s="32" t="s">
        <v>5</v>
      </c>
      <c r="I2" s="33"/>
      <c r="J2" s="33"/>
      <c r="K2" s="35" t="s">
        <v>7</v>
      </c>
      <c r="L2" s="37" t="s">
        <v>9</v>
      </c>
      <c r="M2" s="37"/>
      <c r="N2" s="37"/>
      <c r="O2" s="38" t="s">
        <v>12</v>
      </c>
      <c r="P2" s="38"/>
      <c r="Q2" s="38"/>
    </row>
    <row r="3" spans="1:17" ht="116.25" customHeight="1" x14ac:dyDescent="0.25">
      <c r="A3" s="29"/>
      <c r="B3" s="30"/>
      <c r="C3" s="31"/>
      <c r="D3" s="31"/>
      <c r="E3" s="20" t="s">
        <v>21</v>
      </c>
      <c r="F3" s="20" t="s">
        <v>22</v>
      </c>
      <c r="G3" s="20" t="s">
        <v>24</v>
      </c>
      <c r="H3" s="1" t="s">
        <v>6</v>
      </c>
      <c r="I3" s="1" t="s">
        <v>6</v>
      </c>
      <c r="J3" s="1" t="s">
        <v>6</v>
      </c>
      <c r="K3" s="36"/>
      <c r="L3" s="17" t="s">
        <v>11</v>
      </c>
      <c r="M3" s="17" t="s">
        <v>3</v>
      </c>
      <c r="N3" s="2" t="s">
        <v>14</v>
      </c>
      <c r="O3" s="7" t="s">
        <v>10</v>
      </c>
      <c r="P3" s="3" t="s">
        <v>4</v>
      </c>
      <c r="Q3" s="3" t="s">
        <v>13</v>
      </c>
    </row>
    <row r="4" spans="1:17" ht="75.75" customHeight="1" x14ac:dyDescent="0.25">
      <c r="A4" s="11">
        <v>1</v>
      </c>
      <c r="B4" s="21" t="s">
        <v>19</v>
      </c>
      <c r="C4" s="22" t="s">
        <v>20</v>
      </c>
      <c r="D4" s="23">
        <v>1000</v>
      </c>
      <c r="E4" s="24">
        <v>4.5</v>
      </c>
      <c r="F4" s="24">
        <v>6.2</v>
      </c>
      <c r="G4" s="24">
        <v>5.41</v>
      </c>
      <c r="H4" s="12"/>
      <c r="I4" s="12"/>
      <c r="J4" s="12"/>
      <c r="K4" s="13"/>
      <c r="L4" s="16">
        <f>AVERAGE(E4:G4)</f>
        <v>5.37</v>
      </c>
      <c r="M4" s="9">
        <f t="shared" ref="M4" si="0">SQRT(((SUM((POWER(E4-L4,2)),(POWER(F4-L4,2)),(POWER(G4-L4,2)))/(COLUMNS(E4:G4)-1))))</f>
        <v>0.85070558949615471</v>
      </c>
      <c r="N4" s="9">
        <f t="shared" ref="N4" si="1">M4/L4*100</f>
        <v>15.841817309053161</v>
      </c>
      <c r="O4" s="14">
        <f>(D4/(COLUMNS(E4:G4)))*(SUM(E4:G4))</f>
        <v>5369.9999999999991</v>
      </c>
      <c r="P4" s="14">
        <f t="shared" ref="P4" si="2">O4/D4</f>
        <v>5.3699999999999992</v>
      </c>
      <c r="Q4" s="14">
        <f>ROUND(P4,2)*D4</f>
        <v>5370</v>
      </c>
    </row>
    <row r="5" spans="1:17" ht="33.75" customHeight="1" x14ac:dyDescent="0.25">
      <c r="A5" s="39" t="s">
        <v>17</v>
      </c>
      <c r="B5" s="39"/>
      <c r="C5" s="39"/>
      <c r="D5" s="39"/>
      <c r="E5" s="39"/>
      <c r="F5" s="39"/>
      <c r="G5" s="39"/>
      <c r="H5" s="4"/>
      <c r="I5" s="4"/>
      <c r="J5" s="4"/>
      <c r="K5" s="4"/>
      <c r="L5" s="5"/>
      <c r="M5" s="10"/>
      <c r="N5" s="10"/>
      <c r="O5" s="27"/>
      <c r="P5" s="27"/>
      <c r="Q5" s="15">
        <f>Q4</f>
        <v>5370</v>
      </c>
    </row>
    <row r="6" spans="1:17" ht="13.5" customHeight="1" x14ac:dyDescent="0.25">
      <c r="G6" s="18"/>
      <c r="I6" s="18"/>
      <c r="J6" s="18"/>
      <c r="K6" s="18"/>
      <c r="L6" s="18"/>
      <c r="M6" s="18"/>
      <c r="N6" s="6"/>
      <c r="O6" s="6"/>
      <c r="P6" s="6"/>
      <c r="Q6" s="8"/>
    </row>
    <row r="7" spans="1:17" ht="69.75" customHeight="1" x14ac:dyDescent="0.25">
      <c r="A7" s="25" t="s">
        <v>18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</row>
    <row r="8" spans="1:17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x14ac:dyDescent="0.2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</row>
    <row r="10" spans="1:17" x14ac:dyDescent="0.25">
      <c r="A10" s="25" t="s">
        <v>23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</row>
    <row r="11" spans="1:17" x14ac:dyDescent="0.2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</row>
    <row r="12" spans="1:17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</row>
    <row r="13" spans="1:17" ht="26.25" customHeight="1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</row>
    <row r="14" spans="1:17" ht="0.75" customHeight="1" x14ac:dyDescent="0.25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</row>
    <row r="15" spans="1:17" ht="15" hidden="1" customHeight="1" x14ac:dyDescent="0.2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</row>
    <row r="16" spans="1:17" ht="15" hidden="1" customHeight="1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</row>
    <row r="17" spans="1:17" ht="15" hidden="1" customHeight="1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</row>
    <row r="18" spans="1:17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</row>
    <row r="19" spans="1:17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</row>
    <row r="20" spans="1:17" x14ac:dyDescent="0.25">
      <c r="A20" s="25" t="s">
        <v>25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</row>
    <row r="21" spans="1:17" ht="5.25" customHeight="1" x14ac:dyDescent="0.2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</sheetData>
  <mergeCells count="15">
    <mergeCell ref="A7:Q7"/>
    <mergeCell ref="A10:Q17"/>
    <mergeCell ref="A20:Q21"/>
    <mergeCell ref="O5:P5"/>
    <mergeCell ref="A1:Q1"/>
    <mergeCell ref="A2:A3"/>
    <mergeCell ref="B2:B3"/>
    <mergeCell ref="C2:C3"/>
    <mergeCell ref="D2:D3"/>
    <mergeCell ref="E2:G2"/>
    <mergeCell ref="H2:J2"/>
    <mergeCell ref="K2:K3"/>
    <mergeCell ref="L2:N2"/>
    <mergeCell ref="O2:Q2"/>
    <mergeCell ref="A5:G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"Бенц Константин Владимирович" &lt;bents@fsfk.local&gt;;"Бенц Константин Владимирович" &lt;constantin_bents@ufk69.ru&gt;</dc:creator>
  <cp:lastModifiedBy>Чазов Данил Петрович</cp:lastModifiedBy>
  <cp:lastPrinted>2019-01-28T09:27:31Z</cp:lastPrinted>
  <dcterms:created xsi:type="dcterms:W3CDTF">2014-01-15T18:15:09Z</dcterms:created>
  <dcterms:modified xsi:type="dcterms:W3CDTF">2026-06-01T05:07:34Z</dcterms:modified>
</cp:coreProperties>
</file>