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_rels/workbook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dia/image2.wmf" ContentType="image/x-wmf"/>
  <Override PartName="/xl/media/image1.wmf" ContentType="image/x-wmf"/>
  <Override PartName="/xl/media/image4.wmf" ContentType="image/x-wmf"/>
  <Override PartName="/xl/media/image3.wmf" ContentType="image/x-wmf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се позиции НМЦК" sheetId="1" state="visible" r:id="rId3"/>
  </sheets>
  <definedNames>
    <definedName function="false" hidden="false" localSheetId="0" name="_xlnm.Print_Area" vbProcedure="false">'Все позиции НМЦК'!$A$1:$N$13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<sst xmlns="http://schemas.openxmlformats.org/spreadsheetml/2006/main" count="28" uniqueCount="28">
  <si>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Используемый метод определения НМЦК с обоснованием:</t>
  </si>
  <si>
    <t xml:space="preserve">НМЦК определено методом сопоставимых рыночных цен (анализа рынка)</t>
  </si>
  <si>
    <t xml:space="preserve">Обоснование Максимального значения цены Контракта </t>
  </si>
  <si>
    <t xml:space="preserve">№ по протоколу заседания комиссии ГУ</t>
  </si>
  <si>
    <t xml:space="preserve">Наименование предмета контракта</t>
  </si>
  <si>
    <t xml:space="preserve">ОКПД2</t>
  </si>
  <si>
    <t xml:space="preserve">КТРУ</t>
  </si>
  <si>
    <t xml:space="preserve">Ед. изм</t>
  </si>
  <si>
    <t xml:space="preserve"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</si>
  <si>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</si>
  <si>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НМЦК</t>
  </si>
  <si>
    <t xml:space="preserve">НМЦК, определенная методом сопоставимых рыночных цен (анализа рынка)</t>
  </si>
  <si>
    <t xml:space="preserve">Коммерческое предложение № 1 Контракт в ЕИС №2622500470325000102</t>
  </si>
  <si>
    <t xml:space="preserve">Коммерческое предложение  №2 Контракт в ЕИС №2161100382525000011</t>
  </si>
  <si>
    <t xml:space="preserve">Коммерческое предложение  №3 Контракт в ЕИС №2360800022525000134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</si>
  <si>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</si>
  <si>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</si>
  <si>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</si>
  <si>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 val="true"/>
        <sz val="10"/>
        <color rgb="FF000000"/>
        <rFont val="Times New Roman"/>
        <family val="1"/>
        <charset val="204"/>
      </rPr>
      <t xml:space="preserve">Расчет НМЦК по формуле</t>
    </r>
    <r>
      <rPr>
        <sz val="10"/>
        <color rgb="FF00000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</si>
  <si>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Поливитамины</t>
  </si>
  <si>
    <t xml:space="preserve">21.10.51.121</t>
  </si>
  <si>
    <t xml:space="preserve">21.10.51.121-00000003 </t>
  </si>
  <si>
    <t xml:space="preserve">шт.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</si>
  <si>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</si>
  <si>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</si>
  <si>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 xml:space="preserve">Ст. инженер ОТО  УМТО Главного управления                                                                                                            </t>
  </si>
  <si>
    <t xml:space="preserve">капитан внутренней службы</t>
  </si>
  <si>
    <t xml:space="preserve">Л.А.Корнилов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</si>
</sst>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0"/>
    <numFmt numFmtId="168" formatCode="_-* #,##0.00_р_._-;\-* #,##0.00_р_._-;_-* \-??_р_._-;_-@_-"/>
    <numFmt numFmtId="169" formatCode="#,##0.00"/>
  </numFmts>
  <fonts count="17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 val="true"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2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1.wmf"/><Relationship Id="rId4" Type="http://schemas.openxmlformats.org/officeDocument/2006/relationships/image" Target="../media/image2.wmf"/><Relationship Id="rId5" Type="http://schemas.openxmlformats.org/officeDocument/2006/relationships/image" Target="../media/image1.wmf"/><Relationship Id="rId6" Type="http://schemas.openxmlformats.org/officeDocument/2006/relationships/image" Target="../media/image3.wmf"/><Relationship Id="rId7" Type="http://schemas.openxmlformats.org/officeDocument/2006/relationships/image" Target="../media/image4.wmf"/><Relationship Id="rId8" Type="http://schemas.openxmlformats.org/officeDocument/2006/relationships/image" Target="../media/image2.wmf"/><Relationship Id="rId9" Type="http://schemas.openxmlformats.org/officeDocument/2006/relationships/image" Target="../media/image4.wmf"/><Relationship Id="rId10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9</xdr:col>
      <xdr:colOff>23040</xdr:colOff>
      <xdr:row>3</xdr:row>
      <xdr:rowOff>952560</xdr:rowOff>
    </xdr:from>
    <xdr:to>
      <xdr:col>9</xdr:col>
      <xdr:colOff>976680</xdr:colOff>
      <xdr:row>3</xdr:row>
      <xdr:rowOff>1302840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430720" y="1952640"/>
          <a:ext cx="953640" cy="350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10</xdr:col>
      <xdr:colOff>312480</xdr:colOff>
      <xdr:row>3</xdr:row>
      <xdr:rowOff>1242000</xdr:rowOff>
    </xdr:from>
    <xdr:to>
      <xdr:col>10</xdr:col>
      <xdr:colOff>472320</xdr:colOff>
      <xdr:row>3</xdr:row>
      <xdr:rowOff>1470240</xdr:rowOff>
    </xdr:to>
    <xdr:pic>
      <xdr:nvPicPr>
        <xdr:cNvPr id="1" name="Picture 6" descr=""/>
        <xdr:cNvPicPr/>
      </xdr:nvPicPr>
      <xdr:blipFill>
        <a:blip r:embed="rId2"/>
        <a:stretch/>
      </xdr:blipFill>
      <xdr:spPr>
        <a:xfrm>
          <a:off x="12696840" y="2242080"/>
          <a:ext cx="159840" cy="228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9</xdr:col>
      <xdr:colOff>23040</xdr:colOff>
      <xdr:row>3</xdr:row>
      <xdr:rowOff>952560</xdr:rowOff>
    </xdr:from>
    <xdr:to>
      <xdr:col>9</xdr:col>
      <xdr:colOff>976680</xdr:colOff>
      <xdr:row>3</xdr:row>
      <xdr:rowOff>1302840</xdr:rowOff>
    </xdr:to>
    <xdr:pic>
      <xdr:nvPicPr>
        <xdr:cNvPr id="2" name="Picture 1" descr=""/>
        <xdr:cNvPicPr/>
      </xdr:nvPicPr>
      <xdr:blipFill>
        <a:blip r:embed="rId3"/>
        <a:stretch/>
      </xdr:blipFill>
      <xdr:spPr>
        <a:xfrm>
          <a:off x="11430720" y="1952640"/>
          <a:ext cx="953640" cy="350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10</xdr:col>
      <xdr:colOff>312480</xdr:colOff>
      <xdr:row>3</xdr:row>
      <xdr:rowOff>1242000</xdr:rowOff>
    </xdr:from>
    <xdr:to>
      <xdr:col>10</xdr:col>
      <xdr:colOff>472320</xdr:colOff>
      <xdr:row>3</xdr:row>
      <xdr:rowOff>1470240</xdr:rowOff>
    </xdr:to>
    <xdr:pic>
      <xdr:nvPicPr>
        <xdr:cNvPr id="3" name="Picture 6" descr=""/>
        <xdr:cNvPicPr/>
      </xdr:nvPicPr>
      <xdr:blipFill>
        <a:blip r:embed="rId4"/>
        <a:stretch/>
      </xdr:blipFill>
      <xdr:spPr>
        <a:xfrm>
          <a:off x="12696840" y="2242080"/>
          <a:ext cx="159840" cy="228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11</xdr:col>
      <xdr:colOff>23040</xdr:colOff>
      <xdr:row>3</xdr:row>
      <xdr:rowOff>952560</xdr:rowOff>
    </xdr:from>
    <xdr:to>
      <xdr:col>11</xdr:col>
      <xdr:colOff>1500480</xdr:colOff>
      <xdr:row>3</xdr:row>
      <xdr:rowOff>1302840</xdr:rowOff>
    </xdr:to>
    <xdr:pic>
      <xdr:nvPicPr>
        <xdr:cNvPr id="4" name="Picture 1" descr=""/>
        <xdr:cNvPicPr/>
      </xdr:nvPicPr>
      <xdr:blipFill>
        <a:blip r:embed="rId5"/>
        <a:stretch/>
      </xdr:blipFill>
      <xdr:spPr>
        <a:xfrm>
          <a:off x="13877640" y="1952640"/>
          <a:ext cx="1477440" cy="350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10</xdr:col>
      <xdr:colOff>23040</xdr:colOff>
      <xdr:row>3</xdr:row>
      <xdr:rowOff>921960</xdr:rowOff>
    </xdr:from>
    <xdr:to>
      <xdr:col>10</xdr:col>
      <xdr:colOff>1051560</xdr:colOff>
      <xdr:row>3</xdr:row>
      <xdr:rowOff>1363680</xdr:rowOff>
    </xdr:to>
    <xdr:pic>
      <xdr:nvPicPr>
        <xdr:cNvPr id="5" name="Picture 2" descr=""/>
        <xdr:cNvPicPr/>
      </xdr:nvPicPr>
      <xdr:blipFill>
        <a:blip r:embed="rId6"/>
        <a:stretch/>
      </xdr:blipFill>
      <xdr:spPr>
        <a:xfrm>
          <a:off x="12407400" y="1922040"/>
          <a:ext cx="1028520" cy="441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12</xdr:col>
      <xdr:colOff>15120</xdr:colOff>
      <xdr:row>3</xdr:row>
      <xdr:rowOff>1600200</xdr:rowOff>
    </xdr:from>
    <xdr:to>
      <xdr:col>13</xdr:col>
      <xdr:colOff>66600</xdr:colOff>
      <xdr:row>4</xdr:row>
      <xdr:rowOff>60480</xdr:rowOff>
    </xdr:to>
    <xdr:pic>
      <xdr:nvPicPr>
        <xdr:cNvPr id="6" name="Picture 5" descr=""/>
        <xdr:cNvPicPr/>
      </xdr:nvPicPr>
      <xdr:blipFill>
        <a:blip r:embed="rId7"/>
        <a:stretch/>
      </xdr:blipFill>
      <xdr:spPr>
        <a:xfrm>
          <a:off x="15370200" y="2600280"/>
          <a:ext cx="1531440" cy="36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12</xdr:col>
      <xdr:colOff>312480</xdr:colOff>
      <xdr:row>3</xdr:row>
      <xdr:rowOff>1242000</xdr:rowOff>
    </xdr:from>
    <xdr:to>
      <xdr:col>12</xdr:col>
      <xdr:colOff>472320</xdr:colOff>
      <xdr:row>3</xdr:row>
      <xdr:rowOff>1470240</xdr:rowOff>
    </xdr:to>
    <xdr:pic>
      <xdr:nvPicPr>
        <xdr:cNvPr id="7" name="Picture 6" descr=""/>
        <xdr:cNvPicPr/>
      </xdr:nvPicPr>
      <xdr:blipFill>
        <a:blip r:embed="rId8"/>
        <a:stretch/>
      </xdr:blipFill>
      <xdr:spPr>
        <a:xfrm>
          <a:off x="15667560" y="2242080"/>
          <a:ext cx="159840" cy="228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12</xdr:col>
      <xdr:colOff>15120</xdr:colOff>
      <xdr:row>8</xdr:row>
      <xdr:rowOff>228600</xdr:rowOff>
    </xdr:from>
    <xdr:to>
      <xdr:col>13</xdr:col>
      <xdr:colOff>66600</xdr:colOff>
      <xdr:row>9</xdr:row>
      <xdr:rowOff>270360</xdr:rowOff>
    </xdr:to>
    <xdr:pic>
      <xdr:nvPicPr>
        <xdr:cNvPr id="8" name="Picture 5" descr=""/>
        <xdr:cNvPicPr/>
      </xdr:nvPicPr>
      <xdr:blipFill>
        <a:blip r:embed="rId9"/>
        <a:stretch/>
      </xdr:blipFill>
      <xdr:spPr>
        <a:xfrm>
          <a:off x="15370200" y="4505400"/>
          <a:ext cx="1531440" cy="36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12</xdr:col>
      <xdr:colOff>15120</xdr:colOff>
      <xdr:row>8</xdr:row>
      <xdr:rowOff>228600</xdr:rowOff>
    </xdr:from>
    <xdr:to>
      <xdr:col>13</xdr:col>
      <xdr:colOff>66600</xdr:colOff>
      <xdr:row>9</xdr:row>
      <xdr:rowOff>270360</xdr:rowOff>
    </xdr:to>
    <xdr:pic>
      <xdr:nvPicPr>
        <xdr:cNvPr id="9" name="Picture 5" descr=""/>
        <xdr:cNvPicPr/>
      </xdr:nvPicPr>
      <xdr:blipFill>
        <a:blip r:embed="rId10"/>
        <a:stretch/>
      </xdr:blipFill>
      <xdr:spPr>
        <a:xfrm>
          <a:off x="15370200" y="4505400"/>
          <a:ext cx="1531440" cy="365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B18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70" workbookViewId="0">
      <selection pane="topLeft" activeCell="M6" activeCellId="0" sqref="M6"/>
    </sheetView>
  </sheetViews>
  <sheetFormatPr defaultColWidth="9.1484375" defaultRowHeight="12.75" customHeight="true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48.57"/>
    <col collapsed="false" customWidth="true" hidden="false" outlineLevel="0" max="3" min="3" style="2" width="13.29"/>
    <col collapsed="false" customWidth="true" hidden="false" outlineLevel="0" max="4" min="4" style="2" width="26.29"/>
    <col collapsed="false" customWidth="true" hidden="false" outlineLevel="0" max="5" min="5" style="2" width="8.71"/>
    <col collapsed="false" customWidth="true" hidden="false" outlineLevel="0" max="6" min="6" style="2" width="10"/>
    <col collapsed="false" customWidth="true" hidden="false" outlineLevel="0" max="7" min="7" style="2" width="16.57"/>
    <col collapsed="false" customWidth="true" hidden="false" outlineLevel="0" max="8" min="8" style="2" width="14.71"/>
    <col collapsed="false" customWidth="true" hidden="false" outlineLevel="0" max="9" min="9" style="2" width="14.57"/>
    <col collapsed="false" customWidth="true" hidden="false" outlineLevel="0" max="10" min="10" style="2" width="13.86"/>
    <col collapsed="false" customWidth="true" hidden="false" outlineLevel="0" max="11" min="11" style="2" width="20.85"/>
    <col collapsed="false" customWidth="true" hidden="false" outlineLevel="0" max="12" min="12" style="2" width="21.29"/>
    <col collapsed="false" customWidth="true" hidden="false" outlineLevel="0" max="13" min="13" style="2" width="21"/>
    <col collapsed="false" customWidth="true" hidden="false" outlineLevel="0" max="14" min="14" style="3" width="20"/>
    <col collapsed="false" customWidth="false" hidden="false" outlineLevel="0" max="15" min="15" style="2" width="9.14"/>
    <col collapsed="false" customWidth="true" hidden="false" outlineLevel="0" max="16" min="16" style="2" width="16.85"/>
    <col collapsed="false" customWidth="false" hidden="false" outlineLevel="0" max="16384" min="17" style="2" width="9.14"/>
  </cols>
  <sheetData>
    <row r="1" s="1" customFormat="true" ht="32.25" hidden="false" customHeight="true" outlineLevel="0" collapsed="false">
      <c r="B1" s="4" t="s">
        <v>0</v>
      </c>
      <c r="C1" s="4"/>
      <c r="D1" s="4"/>
      <c r="E1" s="5" t="s">
        <v>1</v>
      </c>
      <c r="F1" s="5"/>
      <c r="G1" s="5"/>
      <c r="H1" s="5"/>
      <c r="I1" s="5"/>
      <c r="J1" s="5"/>
      <c r="K1" s="5"/>
      <c r="L1" s="5"/>
      <c r="M1" s="5"/>
      <c r="N1" s="6"/>
      <c r="O1" s="7"/>
      <c r="P1" s="7"/>
      <c r="Q1" s="7"/>
      <c r="R1" s="7"/>
      <c r="S1" s="7"/>
      <c r="T1" s="7"/>
      <c r="U1" s="7"/>
      <c r="V1" s="8"/>
      <c r="W1" s="8"/>
      <c r="X1" s="8"/>
      <c r="Y1" s="8"/>
      <c r="Z1" s="8"/>
      <c r="AA1" s="8"/>
      <c r="AB1" s="8"/>
    </row>
    <row r="2" s="1" customFormat="true" ht="19.5" hidden="false" customHeight="true" outlineLevel="0" collapsed="false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="1" customFormat="true" ht="27" hidden="false" customHeight="true" outlineLevel="0" collapsed="false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/>
      <c r="I3" s="12"/>
      <c r="J3" s="13" t="s">
        <v>10</v>
      </c>
      <c r="K3" s="13"/>
      <c r="L3" s="13"/>
      <c r="M3" s="14" t="s">
        <v>11</v>
      </c>
      <c r="N3" s="15"/>
      <c r="P3" s="16"/>
    </row>
    <row r="4" s="1" customFormat="true" ht="150" hidden="false" customHeight="true" outlineLevel="0" collapsed="false">
      <c r="A4" s="11"/>
      <c r="B4" s="12"/>
      <c r="C4" s="12"/>
      <c r="D4" s="12"/>
      <c r="E4" s="12"/>
      <c r="F4" s="12"/>
      <c r="G4" s="17" t="s">
        <v>12</v>
      </c>
      <c r="H4" s="17" t="s">
        <v>13</v>
      </c>
      <c r="I4" s="17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8"/>
      <c r="R4" s="8"/>
    </row>
    <row r="5" s="30" customFormat="true" ht="26.25" hidden="false" customHeight="true" outlineLevel="0" collapsed="false">
      <c r="A5" s="19" t="n">
        <v>35</v>
      </c>
      <c r="B5" s="20" t="s">
        <v>19</v>
      </c>
      <c r="C5" s="21" t="s">
        <v>20</v>
      </c>
      <c r="D5" s="22" t="s">
        <v>21</v>
      </c>
      <c r="E5" s="23" t="s">
        <v>22</v>
      </c>
      <c r="F5" s="24" t="n">
        <v>1250</v>
      </c>
      <c r="G5" s="25" t="n">
        <v>1.83</v>
      </c>
      <c r="H5" s="25" t="n">
        <v>2.7</v>
      </c>
      <c r="I5" s="25" t="n">
        <v>1.68</v>
      </c>
      <c r="J5" s="26" t="n">
        <f aca="false">AVERAGE(G5:I5)</f>
        <v>2.07</v>
      </c>
      <c r="K5" s="27" t="n">
        <f aca="false">SQRT(((SUM((POWER(G5-J5,2)),(POWER(H5-J5,2)),(POWER(I5-J5,2)))/(COLUMNS(G5:I5)-1))))</f>
        <v>0.55</v>
      </c>
      <c r="L5" s="27" t="n">
        <f aca="false">K5/J5*100</f>
        <v>26.57</v>
      </c>
      <c r="M5" s="28" t="n">
        <f aca="false">I5*F5</f>
        <v>2100</v>
      </c>
      <c r="N5" s="29"/>
      <c r="R5" s="31"/>
    </row>
    <row r="6" s="30" customFormat="true" ht="30" hidden="false" customHeight="true" outlineLevel="0" collapsed="false">
      <c r="M6" s="32" t="n">
        <f aca="false">SUM(M5)</f>
        <v>2100</v>
      </c>
      <c r="R6" s="31"/>
    </row>
    <row r="7" s="30" customFormat="true" ht="26.25" hidden="false" customHeight="true" outlineLevel="0" collapsed="false">
      <c r="A7" s="33" t="s">
        <v>23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R7" s="31"/>
    </row>
    <row r="8" s="30" customFormat="true" ht="25.5" hidden="false" customHeight="true" outlineLevel="0" collapsed="false">
      <c r="A8" s="35" t="s">
        <v>24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"/>
      <c r="R8" s="31"/>
    </row>
    <row r="9" s="30" customFormat="true" ht="25.5" hidden="false" customHeight="true" outlineLevel="0" collapsed="false">
      <c r="A9" s="37"/>
      <c r="B9" s="38" t="s">
        <v>25</v>
      </c>
      <c r="C9" s="39"/>
      <c r="D9" s="39"/>
      <c r="E9" s="39"/>
      <c r="F9" s="39"/>
      <c r="G9" s="39"/>
      <c r="H9" s="39"/>
      <c r="I9" s="40"/>
      <c r="J9" s="40"/>
      <c r="K9" s="40"/>
      <c r="L9" s="40"/>
      <c r="M9" s="40"/>
      <c r="N9" s="41"/>
      <c r="R9" s="31"/>
    </row>
    <row r="10" s="30" customFormat="true" ht="26.25" hidden="false" customHeight="true" outlineLevel="0" collapsed="false">
      <c r="A10" s="1"/>
      <c r="B10" s="38" t="s">
        <v>26</v>
      </c>
      <c r="C10" s="39"/>
      <c r="D10" s="2"/>
      <c r="E10" s="2"/>
      <c r="F10" s="2"/>
      <c r="G10" s="2"/>
      <c r="H10" s="2"/>
      <c r="I10" s="40" t="s">
        <v>27</v>
      </c>
      <c r="J10" s="40"/>
      <c r="K10" s="40"/>
      <c r="L10" s="40"/>
      <c r="M10" s="40"/>
      <c r="N10" s="3"/>
      <c r="R10" s="31"/>
    </row>
    <row r="11" s="36" customFormat="true" ht="30" hidden="false" customHeight="true" outlineLevel="0" collapsed="false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</row>
    <row r="12" customFormat="false" ht="20.25" hidden="false" customHeight="true" outlineLevel="0" collapsed="false"/>
    <row r="13" customFormat="false" ht="15.75" hidden="false" customHeight="true" outlineLevel="0" collapsed="false"/>
    <row r="18" customFormat="false" ht="12.75" hidden="false" customHeight="false" outlineLevel="0" collapsed="false">
      <c r="B18" s="42"/>
      <c r="C18" s="43"/>
    </row>
  </sheetData>
  <mergeCells count="13">
    <mergeCell ref="E1:M1"/>
    <mergeCell ref="A2:M2"/>
    <mergeCell ref="A3:A4"/>
    <mergeCell ref="B3:B4"/>
    <mergeCell ref="C3:C4"/>
    <mergeCell ref="D3:D4"/>
    <mergeCell ref="E3:E4"/>
    <mergeCell ref="F3:F4"/>
    <mergeCell ref="G3:I3"/>
    <mergeCell ref="J3:L3"/>
    <mergeCell ref="A7:M7"/>
    <mergeCell ref="I9:M9"/>
    <mergeCell ref="I10:M10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LibreOffice/25.2.2.2$Linux_X86_64 LibreOffice_project/7370d4be9e3cf6031a51beef54ff3bda878e3fac</Application>
  <AppVersion>15.0000</AppVersion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2017-09-12T12:35:16Z</dcterms:created>
  <dc:creator>User</dc:creator>
  <dc:description/>
  <dc:language>ru-RU</dc:language>
  <cp:lastModifiedBy/>
  <cp:lastPrinted>2025-03-05T14:20:24Z</cp:lastPrinted>
  <dcterms:modified xsi:type="dcterms:W3CDTF">2026-04-22T09:27:31Z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