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Доля А.В\Березка\Ростомер\"/>
    </mc:Choice>
  </mc:AlternateContent>
  <xr:revisionPtr revIDLastSave="0" documentId="13_ncr:1_{8EC9F8DC-3D24-46C9-8EBE-CFC151B291D3}" xr6:coauthVersionLast="47" xr6:coauthVersionMax="47" xr10:uidLastSave="{00000000-0000-0000-0000-000000000000}"/>
  <bookViews>
    <workbookView xWindow="5700" yWindow="4215" windowWidth="21600" windowHeight="11385" xr2:uid="{00000000-000D-0000-FFFF-FFFF00000000}"/>
  </bookViews>
  <sheets>
    <sheet name="на 3 поста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" l="1"/>
  <c r="K6" i="1" s="1"/>
  <c r="I6" i="1"/>
  <c r="L7" i="1"/>
  <c r="L4" i="1"/>
  <c r="G7" i="1"/>
  <c r="F7" i="1"/>
  <c r="E7" i="1"/>
  <c r="J4" i="1"/>
  <c r="I4" i="1"/>
  <c r="I5" i="1"/>
  <c r="J5" i="1"/>
  <c r="K4" i="1" l="1"/>
  <c r="K5" i="1"/>
</calcChain>
</file>

<file path=xl/sharedStrings.xml><?xml version="1.0" encoding="utf-8"?>
<sst xmlns="http://schemas.openxmlformats.org/spreadsheetml/2006/main" count="29" uniqueCount="27">
  <si>
    <t>№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</si>
  <si>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</si>
  <si>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</si>
  <si>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</si>
  <si>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</si>
  <si>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</si>
  <si>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</si>
  <si>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</si>
  <si>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</si>
  <si>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</si>
  <si>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</si>
  <si>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-</t>
  </si>
  <si>
    <t>ИТОГО:</t>
  </si>
  <si>
    <t>ФКУЗ МСЧ-61 ФСИН России</t>
  </si>
  <si>
    <t>Поставщик №1</t>
  </si>
  <si>
    <t>Поставщик №2</t>
  </si>
  <si>
    <t>Поставщик №3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</si>
  <si>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</si>
  <si>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>Старший инспектор ОМСМТиИО</t>
  </si>
  <si>
    <t xml:space="preserve"> </t>
  </si>
  <si>
    <t xml:space="preserve"> А.В. Доля</t>
  </si>
  <si>
    <t>шт</t>
  </si>
  <si>
    <t>Наименование предмета контракта</t>
  </si>
  <si>
    <t>Ростомер медицинский  ОКПД2 26.60.12.122 КТРУ 26.60.12.122-0000058</t>
  </si>
  <si>
    <t>Пеленальный столик ОКПД2 32.50.30.110 КТРУ  32.50.30.110-0000187</t>
  </si>
  <si>
    <t>Ширма прикроватная КТРУ 32.50.50.190-0000326</t>
  </si>
  <si>
    <t>*Итоговая НМЦК рассчитана из учета наименьших предложенных поставщиками услуг цен за единицу товара по каждой позиции и составила:                                                                                                                                                              38157 ( тридцать восемь тысяч сто пятьдесят рублей 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</si>
</sst>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4" fontId="12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2</xdr:row>
      <xdr:rowOff>1628775</xdr:rowOff>
    </xdr:from>
    <xdr:to>
      <xdr:col>11</xdr:col>
      <xdr:colOff>19050</xdr:colOff>
      <xdr:row>2</xdr:row>
      <xdr:rowOff>1981200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5650" y="277177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1638300</xdr:rowOff>
    </xdr:from>
    <xdr:to>
      <xdr:col>9</xdr:col>
      <xdr:colOff>1019175</xdr:colOff>
      <xdr:row>2</xdr:row>
      <xdr:rowOff>2076450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58375" y="2781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123825</xdr:colOff>
      <xdr:row>2</xdr:row>
      <xdr:rowOff>1914525</xdr:rowOff>
    </xdr:from>
    <xdr:to>
      <xdr:col>11</xdr:col>
      <xdr:colOff>1609725</xdr:colOff>
      <xdr:row>2</xdr:row>
      <xdr:rowOff>2276475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925300" y="30575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190500</xdr:colOff>
      <xdr:row>2</xdr:row>
      <xdr:rowOff>1628774</xdr:rowOff>
    </xdr:from>
    <xdr:to>
      <xdr:col>11</xdr:col>
      <xdr:colOff>400050</xdr:colOff>
      <xdr:row>2</xdr:row>
      <xdr:rowOff>1943099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125450" y="2771774"/>
          <a:ext cx="2095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topLeftCell="A4" zoomScaleNormal="100" workbookViewId="0">
      <selection activeCell="A9" sqref="A9:L11"/>
    </sheetView>
  </sheetViews>
  <sheetFormatPr defaultRowHeight="12.75" x14ac:dyDescent="0.2"/>
  <cols>
    <col min="1" max="1" width="4.7109375" style="1" customWidth="1"/>
    <col min="2" max="2" width="43.42578125" style="1" customWidth="1"/>
    <col min="3" max="3" width="7.7109375" style="1" customWidth="1"/>
    <col min="4" max="4" width="6.425781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4.7109375" style="1" customWidth="1"/>
    <col min="9" max="9" width="14.42578125" style="1" customWidth="1"/>
    <col min="10" max="10" width="15.5703125" style="1" customWidth="1"/>
    <col min="11" max="11" width="13.85546875" style="1" customWidth="1"/>
    <col min="12" max="12" width="25.5703125" style="1" customWidth="1"/>
    <col min="13" max="16384" width="9.140625" style="1"/>
  </cols>
  <sheetData>
    <row r="1" spans="1:14" ht="41.25" customHeight="1" x14ac:dyDescent="0.2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51" x14ac:dyDescent="0.2">
      <c r="A2" s="33" t="s">
        <v>0</v>
      </c>
      <c r="B2" s="33" t="s">
        <v>22</v>
      </c>
      <c r="C2" s="33" t="s">
        <v>1</v>
      </c>
      <c r="D2" s="33" t="s">
        <v>2</v>
      </c>
      <c r="E2" s="34" t="s">
        <v>3</v>
      </c>
      <c r="F2" s="34"/>
      <c r="G2" s="34"/>
      <c r="H2" s="34"/>
      <c r="I2" s="35" t="s">
        <v>4</v>
      </c>
      <c r="J2" s="35"/>
      <c r="K2" s="35"/>
      <c r="L2" s="11" t="s">
        <v>5</v>
      </c>
    </row>
    <row r="3" spans="1:14" ht="186" customHeight="1" x14ac:dyDescent="0.2">
      <c r="A3" s="33"/>
      <c r="B3" s="33"/>
      <c r="C3" s="33"/>
      <c r="D3" s="33"/>
      <c r="E3" s="4" t="s">
        <v>14</v>
      </c>
      <c r="F3" s="4" t="s">
        <v>15</v>
      </c>
      <c r="G3" s="4" t="s">
        <v>16</v>
      </c>
      <c r="H3" s="5" t="s">
        <v>6</v>
      </c>
      <c r="I3" s="11" t="s">
        <v>7</v>
      </c>
      <c r="J3" s="11" t="s">
        <v>8</v>
      </c>
      <c r="K3" s="12" t="s">
        <v>9</v>
      </c>
      <c r="L3" s="14" t="s">
        <v>10</v>
      </c>
    </row>
    <row r="4" spans="1:14" ht="51" customHeight="1" x14ac:dyDescent="0.2">
      <c r="A4" s="25">
        <v>1</v>
      </c>
      <c r="B4" s="26" t="s">
        <v>23</v>
      </c>
      <c r="C4" s="25" t="s">
        <v>21</v>
      </c>
      <c r="D4" s="25">
        <v>3</v>
      </c>
      <c r="E4" s="28">
        <v>6755</v>
      </c>
      <c r="F4" s="28">
        <v>5819</v>
      </c>
      <c r="G4" s="28">
        <v>7310</v>
      </c>
      <c r="H4" s="29"/>
      <c r="I4" s="30">
        <f>(E4+F4+G4)/3</f>
        <v>6628</v>
      </c>
      <c r="J4" s="30">
        <f>STDEV(E4:F4)</f>
        <v>661.85194719060848</v>
      </c>
      <c r="K4" s="30">
        <f>J4/I4*100</f>
        <v>9.9856962460864285</v>
      </c>
      <c r="L4" s="6">
        <f>D4*F4</f>
        <v>17457</v>
      </c>
    </row>
    <row r="5" spans="1:14" ht="31.5" x14ac:dyDescent="0.25">
      <c r="A5" s="25">
        <v>2</v>
      </c>
      <c r="B5" s="27" t="s">
        <v>24</v>
      </c>
      <c r="C5" s="25" t="s">
        <v>21</v>
      </c>
      <c r="D5" s="25">
        <v>1</v>
      </c>
      <c r="E5" s="28">
        <v>12300</v>
      </c>
      <c r="F5" s="28">
        <v>12915</v>
      </c>
      <c r="G5" s="28">
        <v>12630</v>
      </c>
      <c r="H5" s="29"/>
      <c r="I5" s="30">
        <f>(E5+F5+G5)/3</f>
        <v>12615</v>
      </c>
      <c r="J5" s="30">
        <f>STDEV(E5:F5)</f>
        <v>434.87067042972672</v>
      </c>
      <c r="K5" s="30">
        <f>J5/I5*100</f>
        <v>3.4472506573898274</v>
      </c>
      <c r="L5" s="6">
        <v>12300</v>
      </c>
    </row>
    <row r="6" spans="1:14" ht="31.5" x14ac:dyDescent="0.25">
      <c r="A6" s="25">
        <v>3</v>
      </c>
      <c r="B6" s="27" t="s">
        <v>25</v>
      </c>
      <c r="C6" s="25" t="s">
        <v>21</v>
      </c>
      <c r="D6" s="25">
        <v>1</v>
      </c>
      <c r="E6" s="28">
        <v>12000</v>
      </c>
      <c r="F6" s="28">
        <v>8400</v>
      </c>
      <c r="G6" s="28">
        <v>11000</v>
      </c>
      <c r="H6" s="29"/>
      <c r="I6" s="30">
        <f>(E6+F6+G6)/3</f>
        <v>10466.666666666666</v>
      </c>
      <c r="J6" s="30">
        <f>STDEV(E6:F6)</f>
        <v>2545.5844122715712</v>
      </c>
      <c r="K6" s="30">
        <f>J6/I6*100</f>
        <v>24.320870180938581</v>
      </c>
      <c r="L6" s="6">
        <v>8400</v>
      </c>
    </row>
    <row r="7" spans="1:14" s="2" customFormat="1" ht="19.5" x14ac:dyDescent="0.25">
      <c r="A7" s="15"/>
      <c r="B7" s="13" t="s">
        <v>12</v>
      </c>
      <c r="C7" s="8"/>
      <c r="D7" s="13"/>
      <c r="E7" s="31">
        <f>D4*E4+E5+E6</f>
        <v>44565</v>
      </c>
      <c r="F7" s="31">
        <f>D4*F4+F5+F6</f>
        <v>38772</v>
      </c>
      <c r="G7" s="31">
        <f>D4*G4+G5+G6</f>
        <v>45560</v>
      </c>
      <c r="H7" s="7" t="s">
        <v>11</v>
      </c>
      <c r="I7" s="9"/>
      <c r="J7" s="9"/>
      <c r="K7" s="9"/>
      <c r="L7" s="36">
        <f>SUM(L4:L6)</f>
        <v>38157</v>
      </c>
      <c r="N7" s="3"/>
    </row>
    <row r="8" spans="1:14" s="2" customFormat="1" ht="15" x14ac:dyDescent="0.25">
      <c r="A8" s="16"/>
      <c r="B8" s="17"/>
      <c r="C8" s="18"/>
      <c r="D8" s="17"/>
      <c r="E8" s="19"/>
      <c r="F8" s="19"/>
      <c r="G8" s="19"/>
      <c r="H8" s="20"/>
      <c r="I8" s="21"/>
      <c r="J8" s="21"/>
      <c r="K8" s="21"/>
      <c r="L8" s="20"/>
      <c r="N8" s="3"/>
    </row>
    <row r="9" spans="1:14" s="2" customFormat="1" ht="15" customHeight="1" x14ac:dyDescent="0.25">
      <c r="A9" s="32" t="s">
        <v>26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N9" s="3"/>
    </row>
    <row r="10" spans="1:14" s="2" customFormat="1" ht="1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N10" s="3"/>
    </row>
    <row r="11" spans="1:14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4" ht="18.75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4" ht="18.75" x14ac:dyDescent="0.3">
      <c r="A13" s="23" t="s">
        <v>18</v>
      </c>
      <c r="B13" s="23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4" ht="18.75" x14ac:dyDescent="0.3">
      <c r="A14" s="23" t="s">
        <v>13</v>
      </c>
      <c r="B14" s="23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4" ht="18.75" x14ac:dyDescent="0.3">
      <c r="A15" s="23" t="s">
        <v>19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4" t="s">
        <v>20</v>
      </c>
    </row>
    <row r="16" spans="1:14" x14ac:dyDescent="0.2">
      <c r="F16" s="10"/>
      <c r="G16" s="10"/>
    </row>
  </sheetData>
  <mergeCells count="8">
    <mergeCell ref="A9:L11"/>
    <mergeCell ref="A1:L1"/>
    <mergeCell ref="A2:A3"/>
    <mergeCell ref="B2:B3"/>
    <mergeCell ref="C2:C3"/>
    <mergeCell ref="D2:D3"/>
    <mergeCell ref="E2:H2"/>
    <mergeCell ref="I2:K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3 постав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Professional</cp:lastModifiedBy>
  <cp:lastPrinted>2026-07-21T11:27:50Z</cp:lastPrinted>
  <dcterms:created xsi:type="dcterms:W3CDTF">2018-05-10T13:21:36Z</dcterms:created>
  <dcterms:modified xsi:type="dcterms:W3CDTF">2026-07-28T08:27:14Z</dcterms:modified>
</cp:coreProperties>
</file>