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O33" i="2" l="1"/>
  <c r="O91" i="2"/>
  <c r="O8" i="2" l="1"/>
  <c r="I33" i="2" l="1"/>
  <c r="O66" i="2" l="1"/>
  <c r="O67" i="2"/>
  <c r="N66" i="2"/>
  <c r="N67" i="2"/>
  <c r="N68" i="2"/>
  <c r="M66" i="2"/>
  <c r="M67" i="2"/>
  <c r="M68" i="2"/>
  <c r="K66" i="2"/>
  <c r="K67" i="2"/>
  <c r="J66" i="2"/>
  <c r="J67" i="2"/>
  <c r="I66" i="2"/>
  <c r="I67" i="2"/>
  <c r="I68" i="2"/>
  <c r="I90" i="2"/>
  <c r="I48" i="2" l="1"/>
  <c r="M48" i="2" s="1"/>
  <c r="N48" i="2" s="1"/>
  <c r="O48" i="2" s="1"/>
  <c r="I49" i="2"/>
  <c r="M49" i="2" s="1"/>
  <c r="N49" i="2" s="1"/>
  <c r="I50" i="2"/>
  <c r="M50" i="2" s="1"/>
  <c r="N50" i="2" s="1"/>
  <c r="O50" i="2" s="1"/>
  <c r="I51" i="2"/>
  <c r="M51" i="2" s="1"/>
  <c r="N51" i="2" s="1"/>
  <c r="I52" i="2"/>
  <c r="M52" i="2" s="1"/>
  <c r="N52" i="2" s="1"/>
  <c r="O52" i="2" s="1"/>
  <c r="J45" i="2"/>
  <c r="J46" i="2"/>
  <c r="J47" i="2"/>
  <c r="J48" i="2"/>
  <c r="K48" i="2" s="1"/>
  <c r="J49" i="2"/>
  <c r="J50" i="2"/>
  <c r="K50" i="2" s="1"/>
  <c r="J51" i="2"/>
  <c r="J52" i="2"/>
  <c r="K52" i="2" s="1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K90" i="2" s="1"/>
  <c r="I45" i="2"/>
  <c r="M45" i="2" s="1"/>
  <c r="N45" i="2" s="1"/>
  <c r="O45" i="2" s="1"/>
  <c r="I46" i="2"/>
  <c r="M46" i="2" s="1"/>
  <c r="N46" i="2" s="1"/>
  <c r="I47" i="2"/>
  <c r="M47" i="2" s="1"/>
  <c r="N47" i="2" s="1"/>
  <c r="I53" i="2"/>
  <c r="M53" i="2" s="1"/>
  <c r="N53" i="2" s="1"/>
  <c r="O53" i="2" s="1"/>
  <c r="I54" i="2"/>
  <c r="M54" i="2" s="1"/>
  <c r="N54" i="2" s="1"/>
  <c r="I55" i="2"/>
  <c r="M55" i="2" s="1"/>
  <c r="N55" i="2" s="1"/>
  <c r="I56" i="2"/>
  <c r="M56" i="2" s="1"/>
  <c r="N56" i="2" s="1"/>
  <c r="I57" i="2"/>
  <c r="M57" i="2" s="1"/>
  <c r="N57" i="2" s="1"/>
  <c r="I58" i="2"/>
  <c r="M58" i="2" s="1"/>
  <c r="N58" i="2" s="1"/>
  <c r="O58" i="2" s="1"/>
  <c r="I59" i="2"/>
  <c r="M59" i="2" s="1"/>
  <c r="N59" i="2" s="1"/>
  <c r="O59" i="2" s="1"/>
  <c r="I60" i="2"/>
  <c r="M60" i="2" s="1"/>
  <c r="N60" i="2" s="1"/>
  <c r="O60" i="2" s="1"/>
  <c r="I61" i="2"/>
  <c r="M61" i="2" s="1"/>
  <c r="N61" i="2" s="1"/>
  <c r="O61" i="2" s="1"/>
  <c r="I62" i="2"/>
  <c r="M62" i="2" s="1"/>
  <c r="N62" i="2" s="1"/>
  <c r="I63" i="2"/>
  <c r="M63" i="2" s="1"/>
  <c r="N63" i="2" s="1"/>
  <c r="I64" i="2"/>
  <c r="M64" i="2" s="1"/>
  <c r="N64" i="2" s="1"/>
  <c r="I65" i="2"/>
  <c r="M65" i="2" s="1"/>
  <c r="N65" i="2" s="1"/>
  <c r="O65" i="2" s="1"/>
  <c r="I69" i="2"/>
  <c r="M69" i="2" s="1"/>
  <c r="N69" i="2" s="1"/>
  <c r="O69" i="2" s="1"/>
  <c r="I70" i="2"/>
  <c r="M70" i="2" s="1"/>
  <c r="N70" i="2" s="1"/>
  <c r="I71" i="2"/>
  <c r="M71" i="2" s="1"/>
  <c r="N71" i="2" s="1"/>
  <c r="I72" i="2"/>
  <c r="M72" i="2" s="1"/>
  <c r="N72" i="2" s="1"/>
  <c r="O72" i="2" s="1"/>
  <c r="I73" i="2"/>
  <c r="M73" i="2" s="1"/>
  <c r="N73" i="2" s="1"/>
  <c r="O73" i="2" s="1"/>
  <c r="I74" i="2"/>
  <c r="M74" i="2" s="1"/>
  <c r="N74" i="2" s="1"/>
  <c r="I75" i="2"/>
  <c r="M75" i="2" s="1"/>
  <c r="N75" i="2" s="1"/>
  <c r="I76" i="2"/>
  <c r="M76" i="2" s="1"/>
  <c r="N76" i="2" s="1"/>
  <c r="O76" i="2" s="1"/>
  <c r="I77" i="2"/>
  <c r="M77" i="2" s="1"/>
  <c r="N77" i="2" s="1"/>
  <c r="O77" i="2" s="1"/>
  <c r="I78" i="2"/>
  <c r="M78" i="2" s="1"/>
  <c r="N78" i="2" s="1"/>
  <c r="I79" i="2"/>
  <c r="M79" i="2" s="1"/>
  <c r="N79" i="2" s="1"/>
  <c r="O79" i="2" s="1"/>
  <c r="I80" i="2"/>
  <c r="M80" i="2" s="1"/>
  <c r="N80" i="2" s="1"/>
  <c r="O80" i="2" s="1"/>
  <c r="I81" i="2"/>
  <c r="M81" i="2" s="1"/>
  <c r="N81" i="2" s="1"/>
  <c r="O81" i="2" s="1"/>
  <c r="I82" i="2"/>
  <c r="M82" i="2" s="1"/>
  <c r="N82" i="2" s="1"/>
  <c r="I83" i="2"/>
  <c r="M83" i="2" s="1"/>
  <c r="N83" i="2" s="1"/>
  <c r="I84" i="2"/>
  <c r="M84" i="2" s="1"/>
  <c r="N84" i="2" s="1"/>
  <c r="O84" i="2" s="1"/>
  <c r="I85" i="2"/>
  <c r="M85" i="2" s="1"/>
  <c r="N85" i="2" s="1"/>
  <c r="I86" i="2"/>
  <c r="M86" i="2" s="1"/>
  <c r="N86" i="2" s="1"/>
  <c r="I87" i="2"/>
  <c r="I88" i="2"/>
  <c r="I89" i="2"/>
  <c r="K49" i="2" l="1"/>
  <c r="K45" i="2"/>
  <c r="K47" i="2"/>
  <c r="K80" i="2"/>
  <c r="K55" i="2"/>
  <c r="K87" i="2"/>
  <c r="K83" i="2"/>
  <c r="K75" i="2"/>
  <c r="K71" i="2"/>
  <c r="K58" i="2"/>
  <c r="K46" i="2"/>
  <c r="K76" i="2"/>
  <c r="K70" i="2"/>
  <c r="K53" i="2"/>
  <c r="K72" i="2"/>
  <c r="K59" i="2"/>
  <c r="K89" i="2"/>
  <c r="K85" i="2"/>
  <c r="K77" i="2"/>
  <c r="K69" i="2"/>
  <c r="K60" i="2"/>
  <c r="K56" i="2"/>
  <c r="K88" i="2"/>
  <c r="K86" i="2"/>
  <c r="K84" i="2"/>
  <c r="K82" i="2"/>
  <c r="K79" i="2"/>
  <c r="K78" i="2"/>
  <c r="K81" i="2"/>
  <c r="K74" i="2"/>
  <c r="K73" i="2"/>
  <c r="K68" i="2"/>
  <c r="K65" i="2"/>
  <c r="K64" i="2"/>
  <c r="K63" i="2"/>
  <c r="K62" i="2"/>
  <c r="K61" i="2"/>
  <c r="K57" i="2"/>
  <c r="K54" i="2"/>
  <c r="K51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I28" i="2"/>
  <c r="M28" i="2" s="1"/>
  <c r="N28" i="2" s="1"/>
  <c r="I29" i="2"/>
  <c r="M29" i="2" s="1"/>
  <c r="N29" i="2" s="1"/>
  <c r="I30" i="2"/>
  <c r="M30" i="2" s="1"/>
  <c r="N30" i="2" s="1"/>
  <c r="I31" i="2"/>
  <c r="M31" i="2" s="1"/>
  <c r="N31" i="2" s="1"/>
  <c r="I32" i="2"/>
  <c r="M32" i="2" s="1"/>
  <c r="N32" i="2" s="1"/>
  <c r="M33" i="2"/>
  <c r="N33" i="2" s="1"/>
  <c r="I34" i="2"/>
  <c r="I35" i="2"/>
  <c r="M35" i="2" s="1"/>
  <c r="N35" i="2" s="1"/>
  <c r="I36" i="2"/>
  <c r="I37" i="2"/>
  <c r="I38" i="2"/>
  <c r="I39" i="2"/>
  <c r="M39" i="2" s="1"/>
  <c r="N39" i="2" s="1"/>
  <c r="O39" i="2" s="1"/>
  <c r="I40" i="2"/>
  <c r="I41" i="2"/>
  <c r="I42" i="2"/>
  <c r="I43" i="2"/>
  <c r="M43" i="2" s="1"/>
  <c r="N43" i="2" s="1"/>
  <c r="O43" i="2" s="1"/>
  <c r="I44" i="2"/>
  <c r="M88" i="2"/>
  <c r="N88" i="2" s="1"/>
  <c r="M89" i="2"/>
  <c r="I27" i="2"/>
  <c r="J27" i="2"/>
  <c r="I26" i="2"/>
  <c r="M26" i="2" s="1"/>
  <c r="N26" i="2" s="1"/>
  <c r="O26" i="2" s="1"/>
  <c r="J26" i="2"/>
  <c r="I25" i="2"/>
  <c r="J25" i="2"/>
  <c r="I24" i="2"/>
  <c r="J24" i="2"/>
  <c r="M27" i="2"/>
  <c r="N27" i="2" s="1"/>
  <c r="I23" i="2"/>
  <c r="J23" i="2"/>
  <c r="K40" i="2" l="1"/>
  <c r="K36" i="2"/>
  <c r="K42" i="2"/>
  <c r="K23" i="2"/>
  <c r="K27" i="2"/>
  <c r="K25" i="2"/>
  <c r="K44" i="2"/>
  <c r="K38" i="2"/>
  <c r="K34" i="2"/>
  <c r="K24" i="2"/>
  <c r="M25" i="2"/>
  <c r="N25" i="2" s="1"/>
  <c r="M42" i="2"/>
  <c r="N42" i="2" s="1"/>
  <c r="K41" i="2"/>
  <c r="K37" i="2"/>
  <c r="M38" i="2"/>
  <c r="N38" i="2" s="1"/>
  <c r="K28" i="2"/>
  <c r="M24" i="2"/>
  <c r="N24" i="2" s="1"/>
  <c r="M87" i="2"/>
  <c r="N87" i="2" s="1"/>
  <c r="M34" i="2"/>
  <c r="N34" i="2" s="1"/>
  <c r="K35" i="2"/>
  <c r="M23" i="2"/>
  <c r="N23" i="2" s="1"/>
  <c r="K31" i="2"/>
  <c r="M41" i="2"/>
  <c r="N41" i="2" s="1"/>
  <c r="M37" i="2"/>
  <c r="N37" i="2" s="1"/>
  <c r="K43" i="2"/>
  <c r="K30" i="2"/>
  <c r="K32" i="2"/>
  <c r="M44" i="2"/>
  <c r="N44" i="2" s="1"/>
  <c r="O44" i="2" s="1"/>
  <c r="M40" i="2"/>
  <c r="N40" i="2" s="1"/>
  <c r="O40" i="2" s="1"/>
  <c r="M36" i="2"/>
  <c r="N36" i="2" s="1"/>
  <c r="K39" i="2"/>
  <c r="K26" i="2"/>
  <c r="K33" i="2"/>
  <c r="K29" i="2"/>
  <c r="L12" i="2"/>
  <c r="L8" i="2"/>
  <c r="L9" i="2"/>
  <c r="L10" i="2"/>
  <c r="L11" i="2"/>
  <c r="L13" i="2"/>
  <c r="L15" i="2"/>
  <c r="L16" i="2"/>
  <c r="L17" i="2"/>
  <c r="L18" i="2"/>
  <c r="L21" i="2"/>
  <c r="J6" i="2"/>
  <c r="J21" i="2"/>
  <c r="J22" i="2"/>
  <c r="I21" i="2"/>
  <c r="I22" i="2"/>
  <c r="N89" i="2"/>
  <c r="M90" i="2"/>
  <c r="N90" i="2" s="1"/>
  <c r="M22" i="2" l="1"/>
  <c r="N22" i="2" s="1"/>
  <c r="K22" i="2"/>
  <c r="M21" i="2"/>
  <c r="N21" i="2" s="1"/>
  <c r="K21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I7" i="2"/>
  <c r="I8" i="2"/>
  <c r="I9" i="2"/>
  <c r="I10" i="2"/>
  <c r="I11" i="2"/>
  <c r="I12" i="2"/>
  <c r="I13" i="2"/>
  <c r="M13" i="2" s="1"/>
  <c r="N13" i="2" s="1"/>
  <c r="O13" i="2" s="1"/>
  <c r="I14" i="2"/>
  <c r="M14" i="2" s="1"/>
  <c r="N14" i="2" s="1"/>
  <c r="O14" i="2" s="1"/>
  <c r="I15" i="2"/>
  <c r="M15" i="2" s="1"/>
  <c r="N15" i="2" s="1"/>
  <c r="O15" i="2" s="1"/>
  <c r="I16" i="2"/>
  <c r="M16" i="2" s="1"/>
  <c r="N16" i="2" s="1"/>
  <c r="I17" i="2"/>
  <c r="I18" i="2"/>
  <c r="I19" i="2"/>
  <c r="I20" i="2"/>
  <c r="K19" i="2" l="1"/>
  <c r="M19" i="2"/>
  <c r="N19" i="2" s="1"/>
  <c r="M18" i="2"/>
  <c r="N18" i="2" s="1"/>
  <c r="K18" i="2"/>
  <c r="M17" i="2"/>
  <c r="N17" i="2" s="1"/>
  <c r="O17" i="2" s="1"/>
  <c r="K17" i="2"/>
  <c r="K20" i="2"/>
  <c r="M20" i="2"/>
  <c r="N20" i="2" s="1"/>
  <c r="K7" i="2"/>
  <c r="K15" i="2"/>
  <c r="K14" i="2"/>
  <c r="K16" i="2"/>
  <c r="K11" i="2"/>
  <c r="K10" i="2"/>
  <c r="K13" i="2"/>
  <c r="K9" i="2"/>
  <c r="K12" i="2"/>
  <c r="K8" i="2"/>
  <c r="I6" i="2"/>
  <c r="M6" i="2" s="1"/>
  <c r="N6" i="2" s="1"/>
  <c r="O6" i="2" s="1"/>
  <c r="M7" i="2"/>
  <c r="N7" i="2" s="1"/>
  <c r="O7" i="2" s="1"/>
  <c r="M8" i="2"/>
  <c r="N8" i="2" s="1"/>
  <c r="M9" i="2"/>
  <c r="N9" i="2" s="1"/>
  <c r="O9" i="2" s="1"/>
  <c r="M10" i="2"/>
  <c r="N10" i="2" s="1"/>
  <c r="M11" i="2"/>
  <c r="N11" i="2" s="1"/>
  <c r="M12" i="2"/>
  <c r="N12" i="2" s="1"/>
  <c r="O12" i="2" s="1"/>
  <c r="I92" i="2" l="1"/>
  <c r="K6" i="2"/>
</calcChain>
</file>

<file path=xl/sharedStrings.xml><?xml version="1.0" encoding="utf-8"?>
<sst xmlns="http://schemas.openxmlformats.org/spreadsheetml/2006/main" count="196" uniqueCount="113">
  <si>
    <t>№ п/п</t>
  </si>
  <si>
    <t>Кол-во</t>
  </si>
  <si>
    <t>Оценка однородности совокупности значений выявленных цен, используемых в расчете Н(М)ЦК</t>
  </si>
  <si>
    <t>Н(М)ЦК, ЦКЕП,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</si>
  <si>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</si>
  <si>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</si>
  <si>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</si>
  <si>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</si>
  <si>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</si>
  <si>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</si>
  <si>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Ед. изм.</t>
  </si>
  <si>
    <t>Цена за единицу изм. с округлением до сотых долей после запятой (руб.)</t>
  </si>
  <si>
    <t>Источники</t>
  </si>
  <si>
    <t>Кол-во источников</t>
  </si>
  <si>
    <t>* При определении Н(М)ЦК, ЦКЕП контракта Заказчиком применяется Приказ Минэкономразвития России от 02.10.2013 N 567.</t>
  </si>
  <si>
    <t>Наименование товара</t>
  </si>
  <si>
    <t>Шт.</t>
  </si>
  <si>
    <t>М.С. Карельская</t>
  </si>
  <si>
    <t xml:space="preserve">Обоснование начальной (максимальной) цены договора  на поставку системы отопления
</t>
  </si>
  <si>
    <t>\</t>
  </si>
  <si>
    <t>Коммерческое предложение
№ вх. 399 от 25.08.2026г., цена за 1 ед.</t>
  </si>
  <si>
    <t>Коммерческое предложение
№ вх. 398 от 25.08.2026г., цена за 1 ед.</t>
  </si>
  <si>
    <t>Коммерческое предложение
№ вх. 400 от 25.08.2026г., цена за 1 ед.</t>
  </si>
  <si>
    <t>Радиатор алюминиевый (4 секции)</t>
  </si>
  <si>
    <t>Радиатор алюминиевый (6 секций)</t>
  </si>
  <si>
    <t>Радиатор алюминиевый (8 секций)</t>
  </si>
  <si>
    <t xml:space="preserve">Радиатор алюминиевый (12 секций) </t>
  </si>
  <si>
    <t>Радиатор алюминиевый (14 секций)</t>
  </si>
  <si>
    <t>Радиатор алюминиевый (16 секций)</t>
  </si>
  <si>
    <t>Радиатор алюминиевый (20 секций)</t>
  </si>
  <si>
    <t>Радиатор алюминиевый (22 секций)</t>
  </si>
  <si>
    <t>Кран шаровый угловой с полусгоном</t>
  </si>
  <si>
    <t xml:space="preserve">Клапан настроечный для радиаторов, угловой 1/2" </t>
  </si>
  <si>
    <t>Монтажный комплект для радиаторов без кронштейнов 1/2"</t>
  </si>
  <si>
    <t xml:space="preserve">Кронштейн угловой для радиаторов </t>
  </si>
  <si>
    <t>Муфта комбинированная наружная резьба 20x 1/2"</t>
  </si>
  <si>
    <t>Угольник 
90 градусов 32</t>
  </si>
  <si>
    <t>Угольник 
90 градусов 25</t>
  </si>
  <si>
    <t>Угольник 
90 градусов 20</t>
  </si>
  <si>
    <t>Угольник 
45 градусов 25</t>
  </si>
  <si>
    <t>Угольник 
45 градусов 20</t>
  </si>
  <si>
    <t>Тройник 32*20*32</t>
  </si>
  <si>
    <t>Тройник 32*20*25</t>
  </si>
  <si>
    <t>Тройник 25*20*20</t>
  </si>
  <si>
    <t>Тройник комбинированный с внутренней резьбой 32*1/2”</t>
  </si>
  <si>
    <t>Муфта соединительная 32</t>
  </si>
  <si>
    <t>Муфта соединительная 25</t>
  </si>
  <si>
    <t>Муфта соединительная 20</t>
  </si>
  <si>
    <t>Воздухоотводчик ручной ½”</t>
  </si>
  <si>
    <t>м</t>
  </si>
  <si>
    <t>Труба армированная алюминием в центре 32 мм 4м</t>
  </si>
  <si>
    <t>Труба армированная алюминием в центре 25 мм 4м</t>
  </si>
  <si>
    <t>Труба армированная алюминием в центре 20 мм 4м</t>
  </si>
  <si>
    <r>
      <t>Средняя арифметическая цена за единицу     &lt;</t>
    </r>
    <r>
      <rPr>
        <b/>
        <i/>
        <sz val="12"/>
        <rFont val="Times New Roman"/>
        <family val="1"/>
        <charset val="204"/>
      </rPr>
      <t>ц</t>
    </r>
    <r>
      <rPr>
        <b/>
        <sz val="12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</si>
  <si>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2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</si>
  <si>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rFont val="Times New Roman"/>
        <family val="1"/>
        <charset val="204"/>
      </rPr>
      <t>Расчет Н(М)ЦК по формуле</t>
    </r>
    <r>
      <rPr>
        <sz val="12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</si>
  <si>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Опора 32</t>
  </si>
  <si>
    <t>Опора 25</t>
  </si>
  <si>
    <t>Опора 20</t>
  </si>
  <si>
    <t>Электрокотел</t>
  </si>
  <si>
    <t xml:space="preserve">Сгон прямой американка </t>
  </si>
  <si>
    <t>Кран шаровый внутренняя-наружная резьба 1"</t>
  </si>
  <si>
    <t xml:space="preserve">Угольник с внутренней-наружной резьбой
 1"
</t>
  </si>
  <si>
    <t xml:space="preserve">Фильтр универсальный с внутренней-наружной резьбой
1"
</t>
  </si>
  <si>
    <t>Тройник с внутренней резьбой ½ дюйма</t>
  </si>
  <si>
    <t>Тройник с внутренней резьбой 1-½-1 дюймов</t>
  </si>
  <si>
    <t>Термометр биметаллический 63 мм</t>
  </si>
  <si>
    <t xml:space="preserve">Клапан обратный латунь с мет. седлом 1/2”
</t>
  </si>
  <si>
    <t>Муфта комбинированная с наружной резьбой 32x 1"</t>
  </si>
  <si>
    <t xml:space="preserve">Муфта комбинированная под ключ с наружной резьбой
40х1"
</t>
  </si>
  <si>
    <t>Сгон угловой американка вн-нар 1/2"</t>
  </si>
  <si>
    <t>Угольник с наружной резьбой 1"</t>
  </si>
  <si>
    <t xml:space="preserve">Переходник с  внутренней (3/4") и наружной (1/2) резьбами </t>
  </si>
  <si>
    <t xml:space="preserve">Футорка с наружной резьбой 1" и внутренней резьбой 1/2" 
</t>
  </si>
  <si>
    <t>Кран шаровый с внутренней и наружной резьбой 1/2"</t>
  </si>
  <si>
    <t>Кран шаровый мини с внутренней и наружной резьбой 1/2"</t>
  </si>
  <si>
    <t xml:space="preserve">Автоматическая насосная станция </t>
  </si>
  <si>
    <t>Клапан балансировочный</t>
  </si>
  <si>
    <t>Кран шаровый угловой с полусгоном 1/2”</t>
  </si>
  <si>
    <t>Кран шаровый угловой с полусгоном 1”</t>
  </si>
  <si>
    <t>Фильтр сетчатый для обратного клапана</t>
  </si>
  <si>
    <t>Угольник комбинированный с наружной резьбой  20 х 1/2"</t>
  </si>
  <si>
    <t>Муфта комбинированная под ключ с внутренней резьбой 40x1”</t>
  </si>
  <si>
    <t>Заглушка для коллектора с воздухоотводчиком 40</t>
  </si>
  <si>
    <t>Тройник TEBO переходной 40x32x40</t>
  </si>
  <si>
    <t>Муфта комбинированная с внутренней резьбой 32x1"</t>
  </si>
  <si>
    <t>Муфта комбинированная под ключ с наружной резьбой 50x1 1/2"</t>
  </si>
  <si>
    <t>Тройник переходной 50x40x50</t>
  </si>
  <si>
    <t>Тройник переходной 50x20x50</t>
  </si>
  <si>
    <t>Тройник переходной 50x32x50</t>
  </si>
  <si>
    <t>Муфта переходная внутр.- внутр. 50/40</t>
  </si>
  <si>
    <t>Клапан обратный с латунным золотником 1”</t>
  </si>
  <si>
    <t>Муфта комбинированная под ключ с внутр. резьбой 50x1 1/2</t>
  </si>
  <si>
    <t>Сгон угловой американка внутренняя-наружная резьба 1”</t>
  </si>
  <si>
    <t>Ниппель наружная - наружная резьба 1"</t>
  </si>
  <si>
    <t xml:space="preserve">Насос циркуляционный с гайками </t>
  </si>
  <si>
    <t xml:space="preserve">Переходник внутренняя-наружная резьба 1 1/2"х1 1/4" </t>
  </si>
  <si>
    <t xml:space="preserve">Труба армированная алюминием в центре
50 мм 4 м
</t>
  </si>
  <si>
    <t xml:space="preserve">Труба армированная алюминием в центре
40 мм 4 м
</t>
  </si>
  <si>
    <t>Угольник 90 градусов 50</t>
  </si>
  <si>
    <t>Угольник 90 градусов 40</t>
  </si>
  <si>
    <t>Угольник 45 градусов 40</t>
  </si>
  <si>
    <t xml:space="preserve">Теплоноситель на  основе пропиленгликоля 50 кг </t>
  </si>
  <si>
    <t>Теплоноситель на  основе пропиленгликоля 30 кг</t>
  </si>
  <si>
    <t>Хомут трубный металлический со шпилькой-шурупом, дюбелем и контргайкой (М8) для труб 47-51 мм (1.1/2")</t>
  </si>
  <si>
    <t>Хомут трубный металлический со шпилькой-шурупом, дюбелем и контргайкой (М8) для труб 38-43 мм (1 1/4")</t>
  </si>
  <si>
    <t>Хомут трубный металлический со шпилькой-шурупом, дюбелем и контргайкой (М8) для труб 32-36 мм (1")</t>
  </si>
  <si>
    <t>Хомут трубный металлический со шпилькой-шурупом, дюбелем и контргайкой (М8) для труб 20-25 мм (1/2")</t>
  </si>
  <si>
    <t>Плита огнеупорная МАГНЕЗИТ 1220х600х8мм</t>
  </si>
  <si>
    <t>Угольник 45 градусов 50</t>
  </si>
  <si>
    <t>Муфта комбинированная разъёмная с наружной резьбой 20x1"</t>
  </si>
  <si>
    <t>Угольник 
45 градусов 32</t>
  </si>
  <si>
    <t>Работник контрактной службы ФГБУ "Национальный парк "Русская Арктика"
"07" сентября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</si>
</sst>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\ _₽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</cellStyleXfs>
  <cellXfs count="68">
    <xf numFmtId="0" fontId="0" fillId="0" borderId="0" xfId="0"/>
    <xf numFmtId="0" fontId="8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0" fillId="0" borderId="0" xfId="0" applyFill="1"/>
    <xf numFmtId="0" fontId="10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164" fontId="5" fillId="0" borderId="0" xfId="0" applyNumberFormat="1" applyFont="1" applyFill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center" wrapText="1"/>
    </xf>
    <xf numFmtId="2" fontId="6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/>
    <xf numFmtId="164" fontId="7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11" fillId="0" borderId="0" xfId="0" applyNumberFormat="1" applyFont="1" applyFill="1"/>
    <xf numFmtId="0" fontId="11" fillId="0" borderId="0" xfId="0" applyFont="1" applyFill="1"/>
    <xf numFmtId="164" fontId="11" fillId="0" borderId="0" xfId="0" applyNumberFormat="1" applyFont="1" applyFill="1"/>
    <xf numFmtId="0" fontId="7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0" xfId="0" applyFont="1" applyFill="1" applyAlignment="1">
      <alignment horizontal="left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wrapText="1"/>
    </xf>
    <xf numFmtId="0" fontId="9" fillId="0" borderId="0" xfId="0" applyFont="1" applyFill="1" applyAlignment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0" xfId="0" applyFont="1" applyAlignment="1">
      <alignment wrapText="1"/>
    </xf>
    <xf numFmtId="0" fontId="1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center" vertical="center" wrapText="1"/>
    </xf>
    <xf numFmtId="2" fontId="15" fillId="0" borderId="0" xfId="0" applyNumberFormat="1" applyFont="1" applyFill="1" applyAlignment="1">
      <alignment wrapText="1"/>
    </xf>
    <xf numFmtId="0" fontId="15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15" fillId="0" borderId="0" xfId="0" applyFont="1" applyFill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4" fontId="17" fillId="0" borderId="5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Alignment="1">
      <alignment wrapText="1"/>
    </xf>
    <xf numFmtId="0" fontId="18" fillId="0" borderId="0" xfId="0" applyNumberFormat="1" applyFont="1" applyFill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164" fontId="18" fillId="0" borderId="1" xfId="0" applyNumberFormat="1" applyFont="1" applyFill="1" applyBorder="1" applyAlignment="1">
      <alignment horizontal="center" vertical="top" wrapText="1"/>
    </xf>
    <xf numFmtId="2" fontId="21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right"/>
    </xf>
    <xf numFmtId="0" fontId="18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14" fillId="0" borderId="0" xfId="0" applyFont="1" applyAlignment="1">
      <alignment horizontal="right"/>
    </xf>
    <xf numFmtId="0" fontId="15" fillId="0" borderId="0" xfId="0" applyFont="1" applyFill="1" applyAlignment="1">
      <alignment horizontal="left" wrapText="1"/>
    </xf>
    <xf numFmtId="2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3" xfId="1"/>
    <cellStyle name="Обычный 3 2" xfId="5"/>
    <cellStyle name="Обычный 4" xf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</xdr:row>
      <xdr:rowOff>1495425</xdr:rowOff>
    </xdr:from>
    <xdr:to>
      <xdr:col>11</xdr:col>
      <xdr:colOff>38100</xdr:colOff>
      <xdr:row>4</xdr:row>
      <xdr:rowOff>1847850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333750"/>
          <a:ext cx="838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4</xdr:row>
      <xdr:rowOff>1323975</xdr:rowOff>
    </xdr:from>
    <xdr:to>
      <xdr:col>9</xdr:col>
      <xdr:colOff>828675</xdr:colOff>
      <xdr:row>4</xdr:row>
      <xdr:rowOff>1762125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3162300"/>
          <a:ext cx="819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4</xdr:row>
      <xdr:rowOff>3028950</xdr:rowOff>
    </xdr:from>
    <xdr:to>
      <xdr:col>12</xdr:col>
      <xdr:colOff>29634</xdr:colOff>
      <xdr:row>4</xdr:row>
      <xdr:rowOff>3371850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4867275"/>
          <a:ext cx="1410759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409575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70510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32497</xdr:colOff>
      <xdr:row>90</xdr:row>
      <xdr:rowOff>0</xdr:rowOff>
    </xdr:from>
    <xdr:to>
      <xdr:col>11</xdr:col>
      <xdr:colOff>1296410</xdr:colOff>
      <xdr:row>90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8072" y="8343900"/>
          <a:ext cx="126391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90</xdr:row>
      <xdr:rowOff>0</xdr:rowOff>
    </xdr:from>
    <xdr:to>
      <xdr:col>12</xdr:col>
      <xdr:colOff>1059</xdr:colOff>
      <xdr:row>90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7584" y="5365376"/>
          <a:ext cx="1414681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13</xdr:row>
      <xdr:rowOff>1600200</xdr:rowOff>
    </xdr:from>
    <xdr:to>
      <xdr:col>12</xdr:col>
      <xdr:colOff>1059</xdr:colOff>
      <xdr:row>13</xdr:row>
      <xdr:rowOff>1943100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3090" y="7216637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67504</xdr:colOff>
      <xdr:row>17</xdr:row>
      <xdr:rowOff>191742</xdr:rowOff>
    </xdr:from>
    <xdr:to>
      <xdr:col>12</xdr:col>
      <xdr:colOff>59038</xdr:colOff>
      <xdr:row>17</xdr:row>
      <xdr:rowOff>191742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6721" y="8797372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66675</xdr:colOff>
      <xdr:row>15</xdr:row>
      <xdr:rowOff>28575</xdr:rowOff>
    </xdr:from>
    <xdr:to>
      <xdr:col>12</xdr:col>
      <xdr:colOff>58209</xdr:colOff>
      <xdr:row>15</xdr:row>
      <xdr:rowOff>28575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4175" y="9448800"/>
          <a:ext cx="141075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17</xdr:row>
      <xdr:rowOff>1600200</xdr:rowOff>
    </xdr:from>
    <xdr:to>
      <xdr:col>12</xdr:col>
      <xdr:colOff>1059</xdr:colOff>
      <xdr:row>17</xdr:row>
      <xdr:rowOff>1943100</xdr:rowOff>
    </xdr:to>
    <xdr:pic>
      <xdr:nvPicPr>
        <xdr:cNvPr id="2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18</xdr:row>
      <xdr:rowOff>1600200</xdr:rowOff>
    </xdr:from>
    <xdr:to>
      <xdr:col>12</xdr:col>
      <xdr:colOff>1059</xdr:colOff>
      <xdr:row>18</xdr:row>
      <xdr:rowOff>1943100</xdr:rowOff>
    </xdr:to>
    <xdr:pic>
      <xdr:nvPicPr>
        <xdr:cNvPr id="2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19</xdr:row>
      <xdr:rowOff>1600200</xdr:rowOff>
    </xdr:from>
    <xdr:to>
      <xdr:col>12</xdr:col>
      <xdr:colOff>1059</xdr:colOff>
      <xdr:row>19</xdr:row>
      <xdr:rowOff>1943100</xdr:rowOff>
    </xdr:to>
    <xdr:pic>
      <xdr:nvPicPr>
        <xdr:cNvPr id="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85</xdr:row>
      <xdr:rowOff>1600200</xdr:rowOff>
    </xdr:from>
    <xdr:to>
      <xdr:col>12</xdr:col>
      <xdr:colOff>1059</xdr:colOff>
      <xdr:row>85</xdr:row>
      <xdr:rowOff>1943100</xdr:rowOff>
    </xdr:to>
    <xdr:pic>
      <xdr:nvPicPr>
        <xdr:cNvPr id="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86</xdr:row>
      <xdr:rowOff>1600200</xdr:rowOff>
    </xdr:from>
    <xdr:to>
      <xdr:col>12</xdr:col>
      <xdr:colOff>1059</xdr:colOff>
      <xdr:row>86</xdr:row>
      <xdr:rowOff>1943100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87</xdr:row>
      <xdr:rowOff>1600200</xdr:rowOff>
    </xdr:from>
    <xdr:to>
      <xdr:col>12</xdr:col>
      <xdr:colOff>1059</xdr:colOff>
      <xdr:row>87</xdr:row>
      <xdr:rowOff>1943100</xdr:rowOff>
    </xdr:to>
    <xdr:pic>
      <xdr:nvPicPr>
        <xdr:cNvPr id="3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88</xdr:row>
      <xdr:rowOff>1600200</xdr:rowOff>
    </xdr:from>
    <xdr:to>
      <xdr:col>12</xdr:col>
      <xdr:colOff>1059</xdr:colOff>
      <xdr:row>88</xdr:row>
      <xdr:rowOff>1943100</xdr:rowOff>
    </xdr:to>
    <xdr:pic>
      <xdr:nvPicPr>
        <xdr:cNvPr id="3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17</xdr:row>
      <xdr:rowOff>1600200</xdr:rowOff>
    </xdr:from>
    <xdr:to>
      <xdr:col>12</xdr:col>
      <xdr:colOff>1059</xdr:colOff>
      <xdr:row>17</xdr:row>
      <xdr:rowOff>1943100</xdr:rowOff>
    </xdr:to>
    <xdr:pic>
      <xdr:nvPicPr>
        <xdr:cNvPr id="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18</xdr:row>
      <xdr:rowOff>1600200</xdr:rowOff>
    </xdr:from>
    <xdr:to>
      <xdr:col>12</xdr:col>
      <xdr:colOff>1059</xdr:colOff>
      <xdr:row>18</xdr:row>
      <xdr:rowOff>1943100</xdr:rowOff>
    </xdr:to>
    <xdr:pic>
      <xdr:nvPicPr>
        <xdr:cNvPr id="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19</xdr:row>
      <xdr:rowOff>1600200</xdr:rowOff>
    </xdr:from>
    <xdr:to>
      <xdr:col>12</xdr:col>
      <xdr:colOff>1059</xdr:colOff>
      <xdr:row>19</xdr:row>
      <xdr:rowOff>1943100</xdr:rowOff>
    </xdr:to>
    <xdr:pic>
      <xdr:nvPicPr>
        <xdr:cNvPr id="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20</xdr:row>
      <xdr:rowOff>1600200</xdr:rowOff>
    </xdr:from>
    <xdr:to>
      <xdr:col>12</xdr:col>
      <xdr:colOff>1059</xdr:colOff>
      <xdr:row>20</xdr:row>
      <xdr:rowOff>1943100</xdr:rowOff>
    </xdr:to>
    <xdr:pic>
      <xdr:nvPicPr>
        <xdr:cNvPr id="4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85</xdr:row>
      <xdr:rowOff>1600200</xdr:rowOff>
    </xdr:from>
    <xdr:to>
      <xdr:col>12</xdr:col>
      <xdr:colOff>1059</xdr:colOff>
      <xdr:row>85</xdr:row>
      <xdr:rowOff>1943100</xdr:rowOff>
    </xdr:to>
    <xdr:pic>
      <xdr:nvPicPr>
        <xdr:cNvPr id="4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86</xdr:row>
      <xdr:rowOff>1600200</xdr:rowOff>
    </xdr:from>
    <xdr:to>
      <xdr:col>12</xdr:col>
      <xdr:colOff>1059</xdr:colOff>
      <xdr:row>86</xdr:row>
      <xdr:rowOff>1943100</xdr:rowOff>
    </xdr:to>
    <xdr:pic>
      <xdr:nvPicPr>
        <xdr:cNvPr id="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87</xdr:row>
      <xdr:rowOff>1600200</xdr:rowOff>
    </xdr:from>
    <xdr:to>
      <xdr:col>12</xdr:col>
      <xdr:colOff>1059</xdr:colOff>
      <xdr:row>87</xdr:row>
      <xdr:rowOff>1943100</xdr:rowOff>
    </xdr:to>
    <xdr:pic>
      <xdr:nvPicPr>
        <xdr:cNvPr id="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88</xdr:row>
      <xdr:rowOff>1600200</xdr:rowOff>
    </xdr:from>
    <xdr:to>
      <xdr:col>12</xdr:col>
      <xdr:colOff>1059</xdr:colOff>
      <xdr:row>88</xdr:row>
      <xdr:rowOff>1943100</xdr:rowOff>
    </xdr:to>
    <xdr:pic>
      <xdr:nvPicPr>
        <xdr:cNvPr id="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21</xdr:row>
      <xdr:rowOff>1600200</xdr:rowOff>
    </xdr:from>
    <xdr:to>
      <xdr:col>12</xdr:col>
      <xdr:colOff>1059</xdr:colOff>
      <xdr:row>21</xdr:row>
      <xdr:rowOff>1943100</xdr:rowOff>
    </xdr:to>
    <xdr:pic>
      <xdr:nvPicPr>
        <xdr:cNvPr id="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198742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16</xdr:row>
      <xdr:rowOff>1600200</xdr:rowOff>
    </xdr:from>
    <xdr:to>
      <xdr:col>12</xdr:col>
      <xdr:colOff>1059</xdr:colOff>
      <xdr:row>16</xdr:row>
      <xdr:rowOff>1943100</xdr:rowOff>
    </xdr:to>
    <xdr:pic>
      <xdr:nvPicPr>
        <xdr:cNvPr id="5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0000836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17</xdr:row>
      <xdr:rowOff>1600200</xdr:rowOff>
    </xdr:from>
    <xdr:to>
      <xdr:col>12</xdr:col>
      <xdr:colOff>1059</xdr:colOff>
      <xdr:row>17</xdr:row>
      <xdr:rowOff>1943100</xdr:rowOff>
    </xdr:to>
    <xdr:pic>
      <xdr:nvPicPr>
        <xdr:cNvPr id="5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0000836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18</xdr:row>
      <xdr:rowOff>1600200</xdr:rowOff>
    </xdr:from>
    <xdr:to>
      <xdr:col>12</xdr:col>
      <xdr:colOff>1059</xdr:colOff>
      <xdr:row>18</xdr:row>
      <xdr:rowOff>1943100</xdr:rowOff>
    </xdr:to>
    <xdr:pic>
      <xdr:nvPicPr>
        <xdr:cNvPr id="5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0000836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19</xdr:row>
      <xdr:rowOff>1600200</xdr:rowOff>
    </xdr:from>
    <xdr:to>
      <xdr:col>12</xdr:col>
      <xdr:colOff>1059</xdr:colOff>
      <xdr:row>19</xdr:row>
      <xdr:rowOff>1943100</xdr:rowOff>
    </xdr:to>
    <xdr:pic>
      <xdr:nvPicPr>
        <xdr:cNvPr id="6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0000836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20</xdr:row>
      <xdr:rowOff>1600200</xdr:rowOff>
    </xdr:from>
    <xdr:to>
      <xdr:col>12</xdr:col>
      <xdr:colOff>1059</xdr:colOff>
      <xdr:row>20</xdr:row>
      <xdr:rowOff>1943100</xdr:rowOff>
    </xdr:to>
    <xdr:pic>
      <xdr:nvPicPr>
        <xdr:cNvPr id="6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0000836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21</xdr:row>
      <xdr:rowOff>1600200</xdr:rowOff>
    </xdr:from>
    <xdr:to>
      <xdr:col>12</xdr:col>
      <xdr:colOff>1059</xdr:colOff>
      <xdr:row>21</xdr:row>
      <xdr:rowOff>1943100</xdr:rowOff>
    </xdr:to>
    <xdr:pic>
      <xdr:nvPicPr>
        <xdr:cNvPr id="6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0000836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25</xdr:row>
      <xdr:rowOff>1600200</xdr:rowOff>
    </xdr:from>
    <xdr:to>
      <xdr:col>12</xdr:col>
      <xdr:colOff>1059</xdr:colOff>
      <xdr:row>25</xdr:row>
      <xdr:rowOff>1943100</xdr:rowOff>
    </xdr:to>
    <xdr:pic>
      <xdr:nvPicPr>
        <xdr:cNvPr id="6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0000836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22</xdr:row>
      <xdr:rowOff>1600200</xdr:rowOff>
    </xdr:from>
    <xdr:to>
      <xdr:col>12</xdr:col>
      <xdr:colOff>1059</xdr:colOff>
      <xdr:row>22</xdr:row>
      <xdr:rowOff>1943100</xdr:rowOff>
    </xdr:to>
    <xdr:pic>
      <xdr:nvPicPr>
        <xdr:cNvPr id="6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22</xdr:row>
      <xdr:rowOff>1600200</xdr:rowOff>
    </xdr:from>
    <xdr:to>
      <xdr:col>12</xdr:col>
      <xdr:colOff>1059</xdr:colOff>
      <xdr:row>22</xdr:row>
      <xdr:rowOff>1943100</xdr:rowOff>
    </xdr:to>
    <xdr:pic>
      <xdr:nvPicPr>
        <xdr:cNvPr id="7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23</xdr:row>
      <xdr:rowOff>1600200</xdr:rowOff>
    </xdr:from>
    <xdr:to>
      <xdr:col>12</xdr:col>
      <xdr:colOff>1059</xdr:colOff>
      <xdr:row>23</xdr:row>
      <xdr:rowOff>1943100</xdr:rowOff>
    </xdr:to>
    <xdr:pic>
      <xdr:nvPicPr>
        <xdr:cNvPr id="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23</xdr:row>
      <xdr:rowOff>1600200</xdr:rowOff>
    </xdr:from>
    <xdr:to>
      <xdr:col>12</xdr:col>
      <xdr:colOff>1059</xdr:colOff>
      <xdr:row>23</xdr:row>
      <xdr:rowOff>1943100</xdr:rowOff>
    </xdr:to>
    <xdr:pic>
      <xdr:nvPicPr>
        <xdr:cNvPr id="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24</xdr:row>
      <xdr:rowOff>1600200</xdr:rowOff>
    </xdr:from>
    <xdr:to>
      <xdr:col>12</xdr:col>
      <xdr:colOff>1059</xdr:colOff>
      <xdr:row>24</xdr:row>
      <xdr:rowOff>1943100</xdr:rowOff>
    </xdr:to>
    <xdr:pic>
      <xdr:nvPicPr>
        <xdr:cNvPr id="7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24</xdr:row>
      <xdr:rowOff>1600200</xdr:rowOff>
    </xdr:from>
    <xdr:to>
      <xdr:col>12</xdr:col>
      <xdr:colOff>1059</xdr:colOff>
      <xdr:row>24</xdr:row>
      <xdr:rowOff>1943100</xdr:rowOff>
    </xdr:to>
    <xdr:pic>
      <xdr:nvPicPr>
        <xdr:cNvPr id="7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25</xdr:row>
      <xdr:rowOff>1600200</xdr:rowOff>
    </xdr:from>
    <xdr:to>
      <xdr:col>12</xdr:col>
      <xdr:colOff>1059</xdr:colOff>
      <xdr:row>25</xdr:row>
      <xdr:rowOff>1943100</xdr:rowOff>
    </xdr:to>
    <xdr:pic>
      <xdr:nvPicPr>
        <xdr:cNvPr id="7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25</xdr:row>
      <xdr:rowOff>1600200</xdr:rowOff>
    </xdr:from>
    <xdr:to>
      <xdr:col>12</xdr:col>
      <xdr:colOff>1059</xdr:colOff>
      <xdr:row>25</xdr:row>
      <xdr:rowOff>1943100</xdr:rowOff>
    </xdr:to>
    <xdr:pic>
      <xdr:nvPicPr>
        <xdr:cNvPr id="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26</xdr:row>
      <xdr:rowOff>1600200</xdr:rowOff>
    </xdr:from>
    <xdr:to>
      <xdr:col>12</xdr:col>
      <xdr:colOff>1059</xdr:colOff>
      <xdr:row>26</xdr:row>
      <xdr:rowOff>1943100</xdr:rowOff>
    </xdr:to>
    <xdr:pic>
      <xdr:nvPicPr>
        <xdr:cNvPr id="7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26</xdr:row>
      <xdr:rowOff>1600200</xdr:rowOff>
    </xdr:from>
    <xdr:to>
      <xdr:col>12</xdr:col>
      <xdr:colOff>1059</xdr:colOff>
      <xdr:row>26</xdr:row>
      <xdr:rowOff>1943100</xdr:rowOff>
    </xdr:to>
    <xdr:pic>
      <xdr:nvPicPr>
        <xdr:cNvPr id="7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27</xdr:row>
      <xdr:rowOff>1600200</xdr:rowOff>
    </xdr:from>
    <xdr:to>
      <xdr:col>12</xdr:col>
      <xdr:colOff>1059</xdr:colOff>
      <xdr:row>27</xdr:row>
      <xdr:rowOff>1943100</xdr:rowOff>
    </xdr:to>
    <xdr:pic>
      <xdr:nvPicPr>
        <xdr:cNvPr id="7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27</xdr:row>
      <xdr:rowOff>1600200</xdr:rowOff>
    </xdr:from>
    <xdr:to>
      <xdr:col>12</xdr:col>
      <xdr:colOff>1059</xdr:colOff>
      <xdr:row>27</xdr:row>
      <xdr:rowOff>1943100</xdr:rowOff>
    </xdr:to>
    <xdr:pic>
      <xdr:nvPicPr>
        <xdr:cNvPr id="8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28</xdr:row>
      <xdr:rowOff>1600200</xdr:rowOff>
    </xdr:from>
    <xdr:to>
      <xdr:col>12</xdr:col>
      <xdr:colOff>1059</xdr:colOff>
      <xdr:row>28</xdr:row>
      <xdr:rowOff>1943100</xdr:rowOff>
    </xdr:to>
    <xdr:pic>
      <xdr:nvPicPr>
        <xdr:cNvPr id="8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28</xdr:row>
      <xdr:rowOff>1600200</xdr:rowOff>
    </xdr:from>
    <xdr:to>
      <xdr:col>12</xdr:col>
      <xdr:colOff>1059</xdr:colOff>
      <xdr:row>28</xdr:row>
      <xdr:rowOff>1943100</xdr:rowOff>
    </xdr:to>
    <xdr:pic>
      <xdr:nvPicPr>
        <xdr:cNvPr id="8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29</xdr:row>
      <xdr:rowOff>1600200</xdr:rowOff>
    </xdr:from>
    <xdr:to>
      <xdr:col>12</xdr:col>
      <xdr:colOff>1059</xdr:colOff>
      <xdr:row>29</xdr:row>
      <xdr:rowOff>1943100</xdr:rowOff>
    </xdr:to>
    <xdr:pic>
      <xdr:nvPicPr>
        <xdr:cNvPr id="8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29</xdr:row>
      <xdr:rowOff>1600200</xdr:rowOff>
    </xdr:from>
    <xdr:to>
      <xdr:col>12</xdr:col>
      <xdr:colOff>1059</xdr:colOff>
      <xdr:row>29</xdr:row>
      <xdr:rowOff>1943100</xdr:rowOff>
    </xdr:to>
    <xdr:pic>
      <xdr:nvPicPr>
        <xdr:cNvPr id="8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30</xdr:row>
      <xdr:rowOff>1600200</xdr:rowOff>
    </xdr:from>
    <xdr:to>
      <xdr:col>12</xdr:col>
      <xdr:colOff>1059</xdr:colOff>
      <xdr:row>30</xdr:row>
      <xdr:rowOff>1943100</xdr:rowOff>
    </xdr:to>
    <xdr:pic>
      <xdr:nvPicPr>
        <xdr:cNvPr id="8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30</xdr:row>
      <xdr:rowOff>1600200</xdr:rowOff>
    </xdr:from>
    <xdr:to>
      <xdr:col>12</xdr:col>
      <xdr:colOff>1059</xdr:colOff>
      <xdr:row>30</xdr:row>
      <xdr:rowOff>1943100</xdr:rowOff>
    </xdr:to>
    <xdr:pic>
      <xdr:nvPicPr>
        <xdr:cNvPr id="8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31</xdr:row>
      <xdr:rowOff>1600200</xdr:rowOff>
    </xdr:from>
    <xdr:to>
      <xdr:col>12</xdr:col>
      <xdr:colOff>1059</xdr:colOff>
      <xdr:row>31</xdr:row>
      <xdr:rowOff>1943100</xdr:rowOff>
    </xdr:to>
    <xdr:pic>
      <xdr:nvPicPr>
        <xdr:cNvPr id="8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31</xdr:row>
      <xdr:rowOff>1600200</xdr:rowOff>
    </xdr:from>
    <xdr:to>
      <xdr:col>12</xdr:col>
      <xdr:colOff>1059</xdr:colOff>
      <xdr:row>31</xdr:row>
      <xdr:rowOff>1943100</xdr:rowOff>
    </xdr:to>
    <xdr:pic>
      <xdr:nvPicPr>
        <xdr:cNvPr id="8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32</xdr:row>
      <xdr:rowOff>1600200</xdr:rowOff>
    </xdr:from>
    <xdr:to>
      <xdr:col>12</xdr:col>
      <xdr:colOff>1059</xdr:colOff>
      <xdr:row>32</xdr:row>
      <xdr:rowOff>1943100</xdr:rowOff>
    </xdr:to>
    <xdr:pic>
      <xdr:nvPicPr>
        <xdr:cNvPr id="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32</xdr:row>
      <xdr:rowOff>1600200</xdr:rowOff>
    </xdr:from>
    <xdr:to>
      <xdr:col>12</xdr:col>
      <xdr:colOff>1059</xdr:colOff>
      <xdr:row>32</xdr:row>
      <xdr:rowOff>1943100</xdr:rowOff>
    </xdr:to>
    <xdr:pic>
      <xdr:nvPicPr>
        <xdr:cNvPr id="9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33</xdr:row>
      <xdr:rowOff>1600200</xdr:rowOff>
    </xdr:from>
    <xdr:to>
      <xdr:col>12</xdr:col>
      <xdr:colOff>1059</xdr:colOff>
      <xdr:row>33</xdr:row>
      <xdr:rowOff>1943100</xdr:rowOff>
    </xdr:to>
    <xdr:pic>
      <xdr:nvPicPr>
        <xdr:cNvPr id="9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33</xdr:row>
      <xdr:rowOff>1600200</xdr:rowOff>
    </xdr:from>
    <xdr:to>
      <xdr:col>12</xdr:col>
      <xdr:colOff>1059</xdr:colOff>
      <xdr:row>33</xdr:row>
      <xdr:rowOff>1943100</xdr:rowOff>
    </xdr:to>
    <xdr:pic>
      <xdr:nvPicPr>
        <xdr:cNvPr id="9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108917</xdr:colOff>
      <xdr:row>34</xdr:row>
      <xdr:rowOff>133764</xdr:rowOff>
    </xdr:from>
    <xdr:to>
      <xdr:col>12</xdr:col>
      <xdr:colOff>100451</xdr:colOff>
      <xdr:row>34</xdr:row>
      <xdr:rowOff>133764</xdr:rowOff>
    </xdr:to>
    <xdr:pic>
      <xdr:nvPicPr>
        <xdr:cNvPr id="9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8134" y="16301416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34</xdr:row>
      <xdr:rowOff>1600200</xdr:rowOff>
    </xdr:from>
    <xdr:to>
      <xdr:col>12</xdr:col>
      <xdr:colOff>1059</xdr:colOff>
      <xdr:row>34</xdr:row>
      <xdr:rowOff>1943100</xdr:rowOff>
    </xdr:to>
    <xdr:pic>
      <xdr:nvPicPr>
        <xdr:cNvPr id="9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57150</xdr:colOff>
      <xdr:row>36</xdr:row>
      <xdr:rowOff>0</xdr:rowOff>
    </xdr:from>
    <xdr:to>
      <xdr:col>12</xdr:col>
      <xdr:colOff>48684</xdr:colOff>
      <xdr:row>36</xdr:row>
      <xdr:rowOff>0</xdr:rowOff>
    </xdr:to>
    <xdr:pic>
      <xdr:nvPicPr>
        <xdr:cNvPr id="9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7221200"/>
          <a:ext cx="141075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35</xdr:row>
      <xdr:rowOff>1600200</xdr:rowOff>
    </xdr:from>
    <xdr:to>
      <xdr:col>12</xdr:col>
      <xdr:colOff>1059</xdr:colOff>
      <xdr:row>35</xdr:row>
      <xdr:rowOff>1943100</xdr:rowOff>
    </xdr:to>
    <xdr:pic>
      <xdr:nvPicPr>
        <xdr:cNvPr id="9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36</xdr:row>
      <xdr:rowOff>1600200</xdr:rowOff>
    </xdr:from>
    <xdr:to>
      <xdr:col>12</xdr:col>
      <xdr:colOff>1059</xdr:colOff>
      <xdr:row>36</xdr:row>
      <xdr:rowOff>1943100</xdr:rowOff>
    </xdr:to>
    <xdr:pic>
      <xdr:nvPicPr>
        <xdr:cNvPr id="9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36</xdr:row>
      <xdr:rowOff>1600200</xdr:rowOff>
    </xdr:from>
    <xdr:to>
      <xdr:col>12</xdr:col>
      <xdr:colOff>1059</xdr:colOff>
      <xdr:row>36</xdr:row>
      <xdr:rowOff>1943100</xdr:rowOff>
    </xdr:to>
    <xdr:pic>
      <xdr:nvPicPr>
        <xdr:cNvPr id="9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37</xdr:row>
      <xdr:rowOff>1600200</xdr:rowOff>
    </xdr:from>
    <xdr:to>
      <xdr:col>12</xdr:col>
      <xdr:colOff>1059</xdr:colOff>
      <xdr:row>37</xdr:row>
      <xdr:rowOff>1943100</xdr:rowOff>
    </xdr:to>
    <xdr:pic>
      <xdr:nvPicPr>
        <xdr:cNvPr id="9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37</xdr:row>
      <xdr:rowOff>1600200</xdr:rowOff>
    </xdr:from>
    <xdr:to>
      <xdr:col>12</xdr:col>
      <xdr:colOff>1059</xdr:colOff>
      <xdr:row>37</xdr:row>
      <xdr:rowOff>1943100</xdr:rowOff>
    </xdr:to>
    <xdr:pic>
      <xdr:nvPicPr>
        <xdr:cNvPr id="10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38</xdr:row>
      <xdr:rowOff>1600200</xdr:rowOff>
    </xdr:from>
    <xdr:to>
      <xdr:col>12</xdr:col>
      <xdr:colOff>1059</xdr:colOff>
      <xdr:row>38</xdr:row>
      <xdr:rowOff>1943100</xdr:rowOff>
    </xdr:to>
    <xdr:pic>
      <xdr:nvPicPr>
        <xdr:cNvPr id="10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38</xdr:row>
      <xdr:rowOff>1600200</xdr:rowOff>
    </xdr:from>
    <xdr:to>
      <xdr:col>12</xdr:col>
      <xdr:colOff>1059</xdr:colOff>
      <xdr:row>38</xdr:row>
      <xdr:rowOff>1943100</xdr:rowOff>
    </xdr:to>
    <xdr:pic>
      <xdr:nvPicPr>
        <xdr:cNvPr id="10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39</xdr:row>
      <xdr:rowOff>1600200</xdr:rowOff>
    </xdr:from>
    <xdr:to>
      <xdr:col>12</xdr:col>
      <xdr:colOff>1059</xdr:colOff>
      <xdr:row>39</xdr:row>
      <xdr:rowOff>1943100</xdr:rowOff>
    </xdr:to>
    <xdr:pic>
      <xdr:nvPicPr>
        <xdr:cNvPr id="10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39</xdr:row>
      <xdr:rowOff>1600200</xdr:rowOff>
    </xdr:from>
    <xdr:to>
      <xdr:col>12</xdr:col>
      <xdr:colOff>1059</xdr:colOff>
      <xdr:row>39</xdr:row>
      <xdr:rowOff>1943100</xdr:rowOff>
    </xdr:to>
    <xdr:pic>
      <xdr:nvPicPr>
        <xdr:cNvPr id="10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40</xdr:row>
      <xdr:rowOff>1600200</xdr:rowOff>
    </xdr:from>
    <xdr:to>
      <xdr:col>12</xdr:col>
      <xdr:colOff>1059</xdr:colOff>
      <xdr:row>40</xdr:row>
      <xdr:rowOff>1943100</xdr:rowOff>
    </xdr:to>
    <xdr:pic>
      <xdr:nvPicPr>
        <xdr:cNvPr id="1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40</xdr:row>
      <xdr:rowOff>1600200</xdr:rowOff>
    </xdr:from>
    <xdr:to>
      <xdr:col>12</xdr:col>
      <xdr:colOff>1059</xdr:colOff>
      <xdr:row>40</xdr:row>
      <xdr:rowOff>1943100</xdr:rowOff>
    </xdr:to>
    <xdr:pic>
      <xdr:nvPicPr>
        <xdr:cNvPr id="10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41</xdr:row>
      <xdr:rowOff>1600200</xdr:rowOff>
    </xdr:from>
    <xdr:to>
      <xdr:col>12</xdr:col>
      <xdr:colOff>1059</xdr:colOff>
      <xdr:row>41</xdr:row>
      <xdr:rowOff>1943100</xdr:rowOff>
    </xdr:to>
    <xdr:pic>
      <xdr:nvPicPr>
        <xdr:cNvPr id="1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41</xdr:row>
      <xdr:rowOff>1600200</xdr:rowOff>
    </xdr:from>
    <xdr:to>
      <xdr:col>12</xdr:col>
      <xdr:colOff>1059</xdr:colOff>
      <xdr:row>41</xdr:row>
      <xdr:rowOff>1943100</xdr:rowOff>
    </xdr:to>
    <xdr:pic>
      <xdr:nvPicPr>
        <xdr:cNvPr id="10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42</xdr:row>
      <xdr:rowOff>1600200</xdr:rowOff>
    </xdr:from>
    <xdr:to>
      <xdr:col>12</xdr:col>
      <xdr:colOff>1059</xdr:colOff>
      <xdr:row>42</xdr:row>
      <xdr:rowOff>1943100</xdr:rowOff>
    </xdr:to>
    <xdr:pic>
      <xdr:nvPicPr>
        <xdr:cNvPr id="1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69</xdr:row>
      <xdr:rowOff>1600200</xdr:rowOff>
    </xdr:from>
    <xdr:to>
      <xdr:col>12</xdr:col>
      <xdr:colOff>1059</xdr:colOff>
      <xdr:row>69</xdr:row>
      <xdr:rowOff>1943100</xdr:rowOff>
    </xdr:to>
    <xdr:pic>
      <xdr:nvPicPr>
        <xdr:cNvPr id="1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69</xdr:row>
      <xdr:rowOff>1600200</xdr:rowOff>
    </xdr:from>
    <xdr:to>
      <xdr:col>12</xdr:col>
      <xdr:colOff>1059</xdr:colOff>
      <xdr:row>69</xdr:row>
      <xdr:rowOff>1943100</xdr:rowOff>
    </xdr:to>
    <xdr:pic>
      <xdr:nvPicPr>
        <xdr:cNvPr id="1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71</xdr:row>
      <xdr:rowOff>0</xdr:rowOff>
    </xdr:from>
    <xdr:to>
      <xdr:col>12</xdr:col>
      <xdr:colOff>77259</xdr:colOff>
      <xdr:row>71</xdr:row>
      <xdr:rowOff>0</xdr:rowOff>
    </xdr:to>
    <xdr:pic>
      <xdr:nvPicPr>
        <xdr:cNvPr id="1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3225" y="33832800"/>
          <a:ext cx="141075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70</xdr:row>
      <xdr:rowOff>1600200</xdr:rowOff>
    </xdr:from>
    <xdr:to>
      <xdr:col>12</xdr:col>
      <xdr:colOff>1059</xdr:colOff>
      <xdr:row>70</xdr:row>
      <xdr:rowOff>1943100</xdr:rowOff>
    </xdr:to>
    <xdr:pic>
      <xdr:nvPicPr>
        <xdr:cNvPr id="1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71</xdr:row>
      <xdr:rowOff>1600200</xdr:rowOff>
    </xdr:from>
    <xdr:to>
      <xdr:col>12</xdr:col>
      <xdr:colOff>1059</xdr:colOff>
      <xdr:row>71</xdr:row>
      <xdr:rowOff>1943100</xdr:rowOff>
    </xdr:to>
    <xdr:pic>
      <xdr:nvPicPr>
        <xdr:cNvPr id="1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71</xdr:row>
      <xdr:rowOff>1600200</xdr:rowOff>
    </xdr:from>
    <xdr:to>
      <xdr:col>12</xdr:col>
      <xdr:colOff>1059</xdr:colOff>
      <xdr:row>71</xdr:row>
      <xdr:rowOff>1943100</xdr:rowOff>
    </xdr:to>
    <xdr:pic>
      <xdr:nvPicPr>
        <xdr:cNvPr id="1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83</xdr:row>
      <xdr:rowOff>1600200</xdr:rowOff>
    </xdr:from>
    <xdr:to>
      <xdr:col>12</xdr:col>
      <xdr:colOff>1059</xdr:colOff>
      <xdr:row>83</xdr:row>
      <xdr:rowOff>1943100</xdr:rowOff>
    </xdr:to>
    <xdr:pic>
      <xdr:nvPicPr>
        <xdr:cNvPr id="1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83</xdr:row>
      <xdr:rowOff>1600200</xdr:rowOff>
    </xdr:from>
    <xdr:to>
      <xdr:col>12</xdr:col>
      <xdr:colOff>1059</xdr:colOff>
      <xdr:row>83</xdr:row>
      <xdr:rowOff>1943100</xdr:rowOff>
    </xdr:to>
    <xdr:pic>
      <xdr:nvPicPr>
        <xdr:cNvPr id="1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84</xdr:row>
      <xdr:rowOff>1600200</xdr:rowOff>
    </xdr:from>
    <xdr:to>
      <xdr:col>12</xdr:col>
      <xdr:colOff>1059</xdr:colOff>
      <xdr:row>84</xdr:row>
      <xdr:rowOff>1943100</xdr:rowOff>
    </xdr:to>
    <xdr:pic>
      <xdr:nvPicPr>
        <xdr:cNvPr id="1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84</xdr:row>
      <xdr:rowOff>1600200</xdr:rowOff>
    </xdr:from>
    <xdr:to>
      <xdr:col>12</xdr:col>
      <xdr:colOff>1059</xdr:colOff>
      <xdr:row>84</xdr:row>
      <xdr:rowOff>1943100</xdr:rowOff>
    </xdr:to>
    <xdr:pic>
      <xdr:nvPicPr>
        <xdr:cNvPr id="1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85</xdr:row>
      <xdr:rowOff>1600200</xdr:rowOff>
    </xdr:from>
    <xdr:to>
      <xdr:col>12</xdr:col>
      <xdr:colOff>1059</xdr:colOff>
      <xdr:row>85</xdr:row>
      <xdr:rowOff>1943100</xdr:rowOff>
    </xdr:to>
    <xdr:pic>
      <xdr:nvPicPr>
        <xdr:cNvPr id="1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85</xdr:row>
      <xdr:rowOff>1600200</xdr:rowOff>
    </xdr:from>
    <xdr:to>
      <xdr:col>12</xdr:col>
      <xdr:colOff>1059</xdr:colOff>
      <xdr:row>85</xdr:row>
      <xdr:rowOff>1943100</xdr:rowOff>
    </xdr:to>
    <xdr:pic>
      <xdr:nvPicPr>
        <xdr:cNvPr id="1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86</xdr:row>
      <xdr:rowOff>1600200</xdr:rowOff>
    </xdr:from>
    <xdr:to>
      <xdr:col>12</xdr:col>
      <xdr:colOff>1059</xdr:colOff>
      <xdr:row>86</xdr:row>
      <xdr:rowOff>1943100</xdr:rowOff>
    </xdr:to>
    <xdr:pic>
      <xdr:nvPicPr>
        <xdr:cNvPr id="12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86</xdr:row>
      <xdr:rowOff>1600200</xdr:rowOff>
    </xdr:from>
    <xdr:to>
      <xdr:col>12</xdr:col>
      <xdr:colOff>1059</xdr:colOff>
      <xdr:row>86</xdr:row>
      <xdr:rowOff>1943100</xdr:rowOff>
    </xdr:to>
    <xdr:pic>
      <xdr:nvPicPr>
        <xdr:cNvPr id="12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87</xdr:row>
      <xdr:rowOff>1600200</xdr:rowOff>
    </xdr:from>
    <xdr:to>
      <xdr:col>12</xdr:col>
      <xdr:colOff>1059</xdr:colOff>
      <xdr:row>87</xdr:row>
      <xdr:rowOff>1943100</xdr:rowOff>
    </xdr:to>
    <xdr:pic>
      <xdr:nvPicPr>
        <xdr:cNvPr id="1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87</xdr:row>
      <xdr:rowOff>1600200</xdr:rowOff>
    </xdr:from>
    <xdr:to>
      <xdr:col>12</xdr:col>
      <xdr:colOff>1059</xdr:colOff>
      <xdr:row>87</xdr:row>
      <xdr:rowOff>1943100</xdr:rowOff>
    </xdr:to>
    <xdr:pic>
      <xdr:nvPicPr>
        <xdr:cNvPr id="12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88</xdr:row>
      <xdr:rowOff>1600200</xdr:rowOff>
    </xdr:from>
    <xdr:to>
      <xdr:col>12</xdr:col>
      <xdr:colOff>1059</xdr:colOff>
      <xdr:row>88</xdr:row>
      <xdr:rowOff>1943100</xdr:rowOff>
    </xdr:to>
    <xdr:pic>
      <xdr:nvPicPr>
        <xdr:cNvPr id="1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88</xdr:row>
      <xdr:rowOff>1600200</xdr:rowOff>
    </xdr:from>
    <xdr:to>
      <xdr:col>12</xdr:col>
      <xdr:colOff>1059</xdr:colOff>
      <xdr:row>88</xdr:row>
      <xdr:rowOff>1943100</xdr:rowOff>
    </xdr:to>
    <xdr:pic>
      <xdr:nvPicPr>
        <xdr:cNvPr id="1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238498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28</xdr:row>
      <xdr:rowOff>1600200</xdr:rowOff>
    </xdr:from>
    <xdr:to>
      <xdr:col>12</xdr:col>
      <xdr:colOff>1059</xdr:colOff>
      <xdr:row>28</xdr:row>
      <xdr:rowOff>1943100</xdr:rowOff>
    </xdr:to>
    <xdr:pic>
      <xdr:nvPicPr>
        <xdr:cNvPr id="1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28</xdr:row>
      <xdr:rowOff>1600200</xdr:rowOff>
    </xdr:from>
    <xdr:to>
      <xdr:col>12</xdr:col>
      <xdr:colOff>1059</xdr:colOff>
      <xdr:row>28</xdr:row>
      <xdr:rowOff>1943100</xdr:rowOff>
    </xdr:to>
    <xdr:pic>
      <xdr:nvPicPr>
        <xdr:cNvPr id="1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29</xdr:row>
      <xdr:rowOff>1600200</xdr:rowOff>
    </xdr:from>
    <xdr:to>
      <xdr:col>12</xdr:col>
      <xdr:colOff>1059</xdr:colOff>
      <xdr:row>29</xdr:row>
      <xdr:rowOff>1943100</xdr:rowOff>
    </xdr:to>
    <xdr:pic>
      <xdr:nvPicPr>
        <xdr:cNvPr id="1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29</xdr:row>
      <xdr:rowOff>1600200</xdr:rowOff>
    </xdr:from>
    <xdr:to>
      <xdr:col>12</xdr:col>
      <xdr:colOff>1059</xdr:colOff>
      <xdr:row>29</xdr:row>
      <xdr:rowOff>1943100</xdr:rowOff>
    </xdr:to>
    <xdr:pic>
      <xdr:nvPicPr>
        <xdr:cNvPr id="14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30</xdr:row>
      <xdr:rowOff>1600200</xdr:rowOff>
    </xdr:from>
    <xdr:to>
      <xdr:col>12</xdr:col>
      <xdr:colOff>1059</xdr:colOff>
      <xdr:row>30</xdr:row>
      <xdr:rowOff>1943100</xdr:rowOff>
    </xdr:to>
    <xdr:pic>
      <xdr:nvPicPr>
        <xdr:cNvPr id="14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30</xdr:row>
      <xdr:rowOff>1600200</xdr:rowOff>
    </xdr:from>
    <xdr:to>
      <xdr:col>12</xdr:col>
      <xdr:colOff>1059</xdr:colOff>
      <xdr:row>30</xdr:row>
      <xdr:rowOff>1943100</xdr:rowOff>
    </xdr:to>
    <xdr:pic>
      <xdr:nvPicPr>
        <xdr:cNvPr id="14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31</xdr:row>
      <xdr:rowOff>1600200</xdr:rowOff>
    </xdr:from>
    <xdr:to>
      <xdr:col>12</xdr:col>
      <xdr:colOff>1059</xdr:colOff>
      <xdr:row>31</xdr:row>
      <xdr:rowOff>1943100</xdr:rowOff>
    </xdr:to>
    <xdr:pic>
      <xdr:nvPicPr>
        <xdr:cNvPr id="1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31</xdr:row>
      <xdr:rowOff>1600200</xdr:rowOff>
    </xdr:from>
    <xdr:to>
      <xdr:col>12</xdr:col>
      <xdr:colOff>1059</xdr:colOff>
      <xdr:row>31</xdr:row>
      <xdr:rowOff>1943100</xdr:rowOff>
    </xdr:to>
    <xdr:pic>
      <xdr:nvPicPr>
        <xdr:cNvPr id="1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32</xdr:row>
      <xdr:rowOff>1600200</xdr:rowOff>
    </xdr:from>
    <xdr:to>
      <xdr:col>12</xdr:col>
      <xdr:colOff>1059</xdr:colOff>
      <xdr:row>32</xdr:row>
      <xdr:rowOff>1943100</xdr:rowOff>
    </xdr:to>
    <xdr:pic>
      <xdr:nvPicPr>
        <xdr:cNvPr id="1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32</xdr:row>
      <xdr:rowOff>1600200</xdr:rowOff>
    </xdr:from>
    <xdr:to>
      <xdr:col>12</xdr:col>
      <xdr:colOff>1059</xdr:colOff>
      <xdr:row>32</xdr:row>
      <xdr:rowOff>1943100</xdr:rowOff>
    </xdr:to>
    <xdr:pic>
      <xdr:nvPicPr>
        <xdr:cNvPr id="14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33</xdr:row>
      <xdr:rowOff>1600200</xdr:rowOff>
    </xdr:from>
    <xdr:to>
      <xdr:col>12</xdr:col>
      <xdr:colOff>1059</xdr:colOff>
      <xdr:row>33</xdr:row>
      <xdr:rowOff>1943100</xdr:rowOff>
    </xdr:to>
    <xdr:pic>
      <xdr:nvPicPr>
        <xdr:cNvPr id="14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33</xdr:row>
      <xdr:rowOff>1600200</xdr:rowOff>
    </xdr:from>
    <xdr:to>
      <xdr:col>12</xdr:col>
      <xdr:colOff>1059</xdr:colOff>
      <xdr:row>33</xdr:row>
      <xdr:rowOff>1943100</xdr:rowOff>
    </xdr:to>
    <xdr:pic>
      <xdr:nvPicPr>
        <xdr:cNvPr id="1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34</xdr:row>
      <xdr:rowOff>1600200</xdr:rowOff>
    </xdr:from>
    <xdr:to>
      <xdr:col>12</xdr:col>
      <xdr:colOff>1059</xdr:colOff>
      <xdr:row>34</xdr:row>
      <xdr:rowOff>1943100</xdr:rowOff>
    </xdr:to>
    <xdr:pic>
      <xdr:nvPicPr>
        <xdr:cNvPr id="1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34</xdr:row>
      <xdr:rowOff>1600200</xdr:rowOff>
    </xdr:from>
    <xdr:to>
      <xdr:col>12</xdr:col>
      <xdr:colOff>1059</xdr:colOff>
      <xdr:row>34</xdr:row>
      <xdr:rowOff>1943100</xdr:rowOff>
    </xdr:to>
    <xdr:pic>
      <xdr:nvPicPr>
        <xdr:cNvPr id="15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35</xdr:row>
      <xdr:rowOff>1600200</xdr:rowOff>
    </xdr:from>
    <xdr:to>
      <xdr:col>12</xdr:col>
      <xdr:colOff>1059</xdr:colOff>
      <xdr:row>35</xdr:row>
      <xdr:rowOff>1943100</xdr:rowOff>
    </xdr:to>
    <xdr:pic>
      <xdr:nvPicPr>
        <xdr:cNvPr id="1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35</xdr:row>
      <xdr:rowOff>1600200</xdr:rowOff>
    </xdr:from>
    <xdr:to>
      <xdr:col>12</xdr:col>
      <xdr:colOff>1059</xdr:colOff>
      <xdr:row>35</xdr:row>
      <xdr:rowOff>1943100</xdr:rowOff>
    </xdr:to>
    <xdr:pic>
      <xdr:nvPicPr>
        <xdr:cNvPr id="15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36</xdr:row>
      <xdr:rowOff>1600200</xdr:rowOff>
    </xdr:from>
    <xdr:to>
      <xdr:col>12</xdr:col>
      <xdr:colOff>1059</xdr:colOff>
      <xdr:row>36</xdr:row>
      <xdr:rowOff>1943100</xdr:rowOff>
    </xdr:to>
    <xdr:pic>
      <xdr:nvPicPr>
        <xdr:cNvPr id="1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36</xdr:row>
      <xdr:rowOff>1600200</xdr:rowOff>
    </xdr:from>
    <xdr:to>
      <xdr:col>12</xdr:col>
      <xdr:colOff>1059</xdr:colOff>
      <xdr:row>36</xdr:row>
      <xdr:rowOff>1943100</xdr:rowOff>
    </xdr:to>
    <xdr:pic>
      <xdr:nvPicPr>
        <xdr:cNvPr id="15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37</xdr:row>
      <xdr:rowOff>1600200</xdr:rowOff>
    </xdr:from>
    <xdr:to>
      <xdr:col>12</xdr:col>
      <xdr:colOff>1059</xdr:colOff>
      <xdr:row>37</xdr:row>
      <xdr:rowOff>1943100</xdr:rowOff>
    </xdr:to>
    <xdr:pic>
      <xdr:nvPicPr>
        <xdr:cNvPr id="15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37</xdr:row>
      <xdr:rowOff>1600200</xdr:rowOff>
    </xdr:from>
    <xdr:to>
      <xdr:col>12</xdr:col>
      <xdr:colOff>1059</xdr:colOff>
      <xdr:row>37</xdr:row>
      <xdr:rowOff>1943100</xdr:rowOff>
    </xdr:to>
    <xdr:pic>
      <xdr:nvPicPr>
        <xdr:cNvPr id="15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38</xdr:row>
      <xdr:rowOff>1600200</xdr:rowOff>
    </xdr:from>
    <xdr:to>
      <xdr:col>12</xdr:col>
      <xdr:colOff>1059</xdr:colOff>
      <xdr:row>38</xdr:row>
      <xdr:rowOff>1943100</xdr:rowOff>
    </xdr:to>
    <xdr:pic>
      <xdr:nvPicPr>
        <xdr:cNvPr id="15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38</xdr:row>
      <xdr:rowOff>1600200</xdr:rowOff>
    </xdr:from>
    <xdr:to>
      <xdr:col>12</xdr:col>
      <xdr:colOff>1059</xdr:colOff>
      <xdr:row>38</xdr:row>
      <xdr:rowOff>1943100</xdr:rowOff>
    </xdr:to>
    <xdr:pic>
      <xdr:nvPicPr>
        <xdr:cNvPr id="16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39</xdr:row>
      <xdr:rowOff>1600200</xdr:rowOff>
    </xdr:from>
    <xdr:to>
      <xdr:col>12</xdr:col>
      <xdr:colOff>1059</xdr:colOff>
      <xdr:row>39</xdr:row>
      <xdr:rowOff>1943100</xdr:rowOff>
    </xdr:to>
    <xdr:pic>
      <xdr:nvPicPr>
        <xdr:cNvPr id="16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39</xdr:row>
      <xdr:rowOff>1600200</xdr:rowOff>
    </xdr:from>
    <xdr:to>
      <xdr:col>12</xdr:col>
      <xdr:colOff>1059</xdr:colOff>
      <xdr:row>39</xdr:row>
      <xdr:rowOff>1943100</xdr:rowOff>
    </xdr:to>
    <xdr:pic>
      <xdr:nvPicPr>
        <xdr:cNvPr id="16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40</xdr:row>
      <xdr:rowOff>1600200</xdr:rowOff>
    </xdr:from>
    <xdr:to>
      <xdr:col>12</xdr:col>
      <xdr:colOff>1059</xdr:colOff>
      <xdr:row>40</xdr:row>
      <xdr:rowOff>1943100</xdr:rowOff>
    </xdr:to>
    <xdr:pic>
      <xdr:nvPicPr>
        <xdr:cNvPr id="16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40</xdr:row>
      <xdr:rowOff>1600200</xdr:rowOff>
    </xdr:from>
    <xdr:to>
      <xdr:col>12</xdr:col>
      <xdr:colOff>1059</xdr:colOff>
      <xdr:row>40</xdr:row>
      <xdr:rowOff>1943100</xdr:rowOff>
    </xdr:to>
    <xdr:pic>
      <xdr:nvPicPr>
        <xdr:cNvPr id="16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41</xdr:row>
      <xdr:rowOff>1600200</xdr:rowOff>
    </xdr:from>
    <xdr:to>
      <xdr:col>12</xdr:col>
      <xdr:colOff>1059</xdr:colOff>
      <xdr:row>41</xdr:row>
      <xdr:rowOff>1943100</xdr:rowOff>
    </xdr:to>
    <xdr:pic>
      <xdr:nvPicPr>
        <xdr:cNvPr id="16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41</xdr:row>
      <xdr:rowOff>1600200</xdr:rowOff>
    </xdr:from>
    <xdr:to>
      <xdr:col>12</xdr:col>
      <xdr:colOff>1059</xdr:colOff>
      <xdr:row>41</xdr:row>
      <xdr:rowOff>1943100</xdr:rowOff>
    </xdr:to>
    <xdr:pic>
      <xdr:nvPicPr>
        <xdr:cNvPr id="16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42</xdr:row>
      <xdr:rowOff>1600200</xdr:rowOff>
    </xdr:from>
    <xdr:to>
      <xdr:col>12</xdr:col>
      <xdr:colOff>1059</xdr:colOff>
      <xdr:row>42</xdr:row>
      <xdr:rowOff>1943100</xdr:rowOff>
    </xdr:to>
    <xdr:pic>
      <xdr:nvPicPr>
        <xdr:cNvPr id="16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42</xdr:row>
      <xdr:rowOff>1600200</xdr:rowOff>
    </xdr:from>
    <xdr:to>
      <xdr:col>12</xdr:col>
      <xdr:colOff>1059</xdr:colOff>
      <xdr:row>42</xdr:row>
      <xdr:rowOff>1943100</xdr:rowOff>
    </xdr:to>
    <xdr:pic>
      <xdr:nvPicPr>
        <xdr:cNvPr id="16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69</xdr:row>
      <xdr:rowOff>1600200</xdr:rowOff>
    </xdr:from>
    <xdr:to>
      <xdr:col>12</xdr:col>
      <xdr:colOff>1059</xdr:colOff>
      <xdr:row>69</xdr:row>
      <xdr:rowOff>1943100</xdr:rowOff>
    </xdr:to>
    <xdr:pic>
      <xdr:nvPicPr>
        <xdr:cNvPr id="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69</xdr:row>
      <xdr:rowOff>1600200</xdr:rowOff>
    </xdr:from>
    <xdr:to>
      <xdr:col>12</xdr:col>
      <xdr:colOff>1059</xdr:colOff>
      <xdr:row>69</xdr:row>
      <xdr:rowOff>1943100</xdr:rowOff>
    </xdr:to>
    <xdr:pic>
      <xdr:nvPicPr>
        <xdr:cNvPr id="1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70</xdr:row>
      <xdr:rowOff>1600200</xdr:rowOff>
    </xdr:from>
    <xdr:to>
      <xdr:col>12</xdr:col>
      <xdr:colOff>1059</xdr:colOff>
      <xdr:row>70</xdr:row>
      <xdr:rowOff>1943100</xdr:rowOff>
    </xdr:to>
    <xdr:pic>
      <xdr:nvPicPr>
        <xdr:cNvPr id="17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70</xdr:row>
      <xdr:rowOff>1600200</xdr:rowOff>
    </xdr:from>
    <xdr:to>
      <xdr:col>12</xdr:col>
      <xdr:colOff>1059</xdr:colOff>
      <xdr:row>70</xdr:row>
      <xdr:rowOff>1943100</xdr:rowOff>
    </xdr:to>
    <xdr:pic>
      <xdr:nvPicPr>
        <xdr:cNvPr id="17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71</xdr:row>
      <xdr:rowOff>1600200</xdr:rowOff>
    </xdr:from>
    <xdr:to>
      <xdr:col>12</xdr:col>
      <xdr:colOff>1059</xdr:colOff>
      <xdr:row>71</xdr:row>
      <xdr:rowOff>1943100</xdr:rowOff>
    </xdr:to>
    <xdr:pic>
      <xdr:nvPicPr>
        <xdr:cNvPr id="17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71</xdr:row>
      <xdr:rowOff>1600200</xdr:rowOff>
    </xdr:from>
    <xdr:to>
      <xdr:col>12</xdr:col>
      <xdr:colOff>1059</xdr:colOff>
      <xdr:row>71</xdr:row>
      <xdr:rowOff>1943100</xdr:rowOff>
    </xdr:to>
    <xdr:pic>
      <xdr:nvPicPr>
        <xdr:cNvPr id="1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83</xdr:row>
      <xdr:rowOff>1600200</xdr:rowOff>
    </xdr:from>
    <xdr:to>
      <xdr:col>12</xdr:col>
      <xdr:colOff>1059</xdr:colOff>
      <xdr:row>83</xdr:row>
      <xdr:rowOff>1943100</xdr:rowOff>
    </xdr:to>
    <xdr:pic>
      <xdr:nvPicPr>
        <xdr:cNvPr id="17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83</xdr:row>
      <xdr:rowOff>1600200</xdr:rowOff>
    </xdr:from>
    <xdr:to>
      <xdr:col>12</xdr:col>
      <xdr:colOff>1059</xdr:colOff>
      <xdr:row>83</xdr:row>
      <xdr:rowOff>1943100</xdr:rowOff>
    </xdr:to>
    <xdr:pic>
      <xdr:nvPicPr>
        <xdr:cNvPr id="17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84</xdr:row>
      <xdr:rowOff>1600200</xdr:rowOff>
    </xdr:from>
    <xdr:to>
      <xdr:col>12</xdr:col>
      <xdr:colOff>1059</xdr:colOff>
      <xdr:row>84</xdr:row>
      <xdr:rowOff>1943100</xdr:rowOff>
    </xdr:to>
    <xdr:pic>
      <xdr:nvPicPr>
        <xdr:cNvPr id="17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84</xdr:row>
      <xdr:rowOff>1600200</xdr:rowOff>
    </xdr:from>
    <xdr:to>
      <xdr:col>12</xdr:col>
      <xdr:colOff>1059</xdr:colOff>
      <xdr:row>84</xdr:row>
      <xdr:rowOff>1943100</xdr:rowOff>
    </xdr:to>
    <xdr:pic>
      <xdr:nvPicPr>
        <xdr:cNvPr id="18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85</xdr:row>
      <xdr:rowOff>1600200</xdr:rowOff>
    </xdr:from>
    <xdr:to>
      <xdr:col>12</xdr:col>
      <xdr:colOff>1059</xdr:colOff>
      <xdr:row>85</xdr:row>
      <xdr:rowOff>1943100</xdr:rowOff>
    </xdr:to>
    <xdr:pic>
      <xdr:nvPicPr>
        <xdr:cNvPr id="18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85</xdr:row>
      <xdr:rowOff>1600200</xdr:rowOff>
    </xdr:from>
    <xdr:to>
      <xdr:col>12</xdr:col>
      <xdr:colOff>1059</xdr:colOff>
      <xdr:row>85</xdr:row>
      <xdr:rowOff>1943100</xdr:rowOff>
    </xdr:to>
    <xdr:pic>
      <xdr:nvPicPr>
        <xdr:cNvPr id="18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86</xdr:row>
      <xdr:rowOff>1600200</xdr:rowOff>
    </xdr:from>
    <xdr:to>
      <xdr:col>12</xdr:col>
      <xdr:colOff>1059</xdr:colOff>
      <xdr:row>86</xdr:row>
      <xdr:rowOff>1943100</xdr:rowOff>
    </xdr:to>
    <xdr:pic>
      <xdr:nvPicPr>
        <xdr:cNvPr id="18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86</xdr:row>
      <xdr:rowOff>1600200</xdr:rowOff>
    </xdr:from>
    <xdr:to>
      <xdr:col>12</xdr:col>
      <xdr:colOff>1059</xdr:colOff>
      <xdr:row>86</xdr:row>
      <xdr:rowOff>1943100</xdr:rowOff>
    </xdr:to>
    <xdr:pic>
      <xdr:nvPicPr>
        <xdr:cNvPr id="18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14374053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2"/>
  <sheetViews>
    <sheetView tabSelected="1" topLeftCell="A40" zoomScaleNormal="100" workbookViewId="0">
      <selection activeCell="J5" sqref="J5"/>
    </sheetView>
  </sheetViews>
  <sheetFormatPr defaultRowHeight="15" x14ac:dyDescent="0.25"/>
  <cols>
    <col min="1" max="1" width="5.85546875" style="12" customWidth="1"/>
    <col min="2" max="2" width="29" style="13" customWidth="1"/>
    <col min="3" max="3" width="7.5703125" style="12" customWidth="1"/>
    <col min="4" max="4" width="7.28515625" style="12" customWidth="1"/>
    <col min="5" max="5" width="7.140625" style="12" customWidth="1"/>
    <col min="6" max="6" width="18.28515625" style="17" customWidth="1"/>
    <col min="7" max="7" width="20.28515625" style="17" customWidth="1"/>
    <col min="8" max="8" width="20.140625" style="17" customWidth="1"/>
    <col min="9" max="9" width="16.28515625" style="16" customWidth="1"/>
    <col min="10" max="10" width="12.5703125" style="16" customWidth="1"/>
    <col min="11" max="11" width="12.7109375" style="16" customWidth="1"/>
    <col min="12" max="12" width="21.28515625" style="12" customWidth="1"/>
    <col min="13" max="13" width="17.7109375" style="12" customWidth="1"/>
    <col min="14" max="14" width="16.42578125" style="12" customWidth="1"/>
    <col min="15" max="15" width="17.5703125" style="12" customWidth="1"/>
    <col min="16" max="16" width="9.140625" style="7"/>
  </cols>
  <sheetData>
    <row r="1" spans="1:16" s="6" customFormat="1" ht="18.75" x14ac:dyDescent="0.3">
      <c r="A1" s="9"/>
      <c r="B1" s="10"/>
      <c r="C1" s="9"/>
      <c r="D1" s="9"/>
      <c r="E1" s="9"/>
      <c r="F1" s="18"/>
      <c r="G1" s="18"/>
      <c r="H1" s="18"/>
      <c r="I1" s="14"/>
      <c r="J1" s="14"/>
      <c r="K1" s="14"/>
      <c r="L1" s="9"/>
      <c r="M1" s="11"/>
      <c r="N1" s="20"/>
      <c r="O1" s="20"/>
      <c r="P1" s="8"/>
    </row>
    <row r="2" spans="1:16" s="6" customFormat="1" ht="63" customHeight="1" x14ac:dyDescent="0.3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8"/>
    </row>
    <row r="3" spans="1:16" x14ac:dyDescent="0.25">
      <c r="A3" s="2" t="s">
        <v>19</v>
      </c>
      <c r="B3" s="3"/>
      <c r="C3" s="4"/>
      <c r="D3" s="4"/>
      <c r="E3" s="4"/>
      <c r="F3" s="19"/>
      <c r="G3" s="19"/>
      <c r="H3" s="19"/>
      <c r="I3" s="15"/>
      <c r="J3" s="15"/>
      <c r="K3" s="15"/>
      <c r="L3" s="4"/>
      <c r="M3" s="4"/>
      <c r="N3" s="4"/>
      <c r="O3" s="4"/>
    </row>
    <row r="4" spans="1:16" ht="48" customHeight="1" x14ac:dyDescent="0.25">
      <c r="A4" s="65" t="s">
        <v>0</v>
      </c>
      <c r="B4" s="66" t="s">
        <v>15</v>
      </c>
      <c r="C4" s="65" t="s">
        <v>10</v>
      </c>
      <c r="D4" s="65" t="s">
        <v>1</v>
      </c>
      <c r="E4" s="67" t="s">
        <v>12</v>
      </c>
      <c r="F4" s="67"/>
      <c r="G4" s="67"/>
      <c r="H4" s="67"/>
      <c r="I4" s="64" t="s">
        <v>2</v>
      </c>
      <c r="J4" s="64"/>
      <c r="K4" s="64"/>
      <c r="L4" s="65" t="s">
        <v>3</v>
      </c>
      <c r="M4" s="65"/>
      <c r="N4" s="65"/>
      <c r="O4" s="65"/>
    </row>
    <row r="5" spans="1:16" ht="282" customHeight="1" x14ac:dyDescent="0.25">
      <c r="A5" s="65"/>
      <c r="B5" s="66"/>
      <c r="C5" s="65"/>
      <c r="D5" s="65"/>
      <c r="E5" s="54" t="s">
        <v>13</v>
      </c>
      <c r="F5" s="55" t="s">
        <v>21</v>
      </c>
      <c r="G5" s="55" t="s">
        <v>20</v>
      </c>
      <c r="H5" s="55" t="s">
        <v>22</v>
      </c>
      <c r="I5" s="50" t="s">
        <v>53</v>
      </c>
      <c r="J5" s="50" t="s">
        <v>4</v>
      </c>
      <c r="K5" s="50" t="s">
        <v>54</v>
      </c>
      <c r="L5" s="51" t="s">
        <v>55</v>
      </c>
      <c r="M5" s="52" t="s">
        <v>5</v>
      </c>
      <c r="N5" s="52" t="s">
        <v>11</v>
      </c>
      <c r="O5" s="52" t="s">
        <v>6</v>
      </c>
    </row>
    <row r="6" spans="1:16" ht="31.5" x14ac:dyDescent="0.25">
      <c r="A6" s="45">
        <v>1</v>
      </c>
      <c r="B6" s="45" t="s">
        <v>23</v>
      </c>
      <c r="C6" s="48" t="s">
        <v>16</v>
      </c>
      <c r="D6" s="49">
        <v>1</v>
      </c>
      <c r="E6" s="45">
        <v>3</v>
      </c>
      <c r="F6" s="47">
        <v>4415</v>
      </c>
      <c r="G6" s="47">
        <v>4210</v>
      </c>
      <c r="H6" s="47">
        <v>4337</v>
      </c>
      <c r="I6" s="47">
        <f t="shared" ref="I6:I90" si="0">AVERAGE(F6:H6)</f>
        <v>4320.666666666667</v>
      </c>
      <c r="J6" s="47">
        <f>STDEV(F6:H6)</f>
        <v>103.47141312137055</v>
      </c>
      <c r="K6" s="47">
        <f t="shared" ref="K6:K90" si="1">ROUND(J6/I6*100,2)</f>
        <v>2.39</v>
      </c>
      <c r="L6" s="47">
        <v>779.1</v>
      </c>
      <c r="M6" s="47">
        <f t="shared" ref="M6:M90" si="2">I6</f>
        <v>4320.666666666667</v>
      </c>
      <c r="N6" s="47">
        <f t="shared" ref="N6:N90" si="3">M6</f>
        <v>4320.666666666667</v>
      </c>
      <c r="O6" s="47">
        <f>N6*D6</f>
        <v>4320.666666666667</v>
      </c>
    </row>
    <row r="7" spans="1:16" ht="31.5" x14ac:dyDescent="0.25">
      <c r="A7" s="45">
        <v>2</v>
      </c>
      <c r="B7" s="45" t="s">
        <v>24</v>
      </c>
      <c r="C7" s="48" t="s">
        <v>16</v>
      </c>
      <c r="D7" s="49">
        <v>1</v>
      </c>
      <c r="E7" s="45">
        <v>3</v>
      </c>
      <c r="F7" s="47">
        <v>6625</v>
      </c>
      <c r="G7" s="47">
        <v>6325</v>
      </c>
      <c r="H7" s="47">
        <v>6515</v>
      </c>
      <c r="I7" s="47">
        <f t="shared" si="0"/>
        <v>6488.333333333333</v>
      </c>
      <c r="J7" s="47">
        <f t="shared" ref="J7:J90" si="4">STDEV(F7:H7)</f>
        <v>151.76736583776281</v>
      </c>
      <c r="K7" s="47">
        <f t="shared" si="1"/>
        <v>2.34</v>
      </c>
      <c r="L7" s="47">
        <v>4510.4399999999996</v>
      </c>
      <c r="M7" s="47">
        <f t="shared" si="2"/>
        <v>6488.333333333333</v>
      </c>
      <c r="N7" s="47">
        <f t="shared" si="3"/>
        <v>6488.333333333333</v>
      </c>
      <c r="O7" s="47">
        <f t="shared" ref="O7:O67" si="5">N7*D7</f>
        <v>6488.333333333333</v>
      </c>
    </row>
    <row r="8" spans="1:16" ht="31.5" x14ac:dyDescent="0.25">
      <c r="A8" s="45">
        <v>3</v>
      </c>
      <c r="B8" s="45" t="s">
        <v>25</v>
      </c>
      <c r="C8" s="48" t="s">
        <v>16</v>
      </c>
      <c r="D8" s="49">
        <v>3</v>
      </c>
      <c r="E8" s="45">
        <v>3</v>
      </c>
      <c r="F8" s="47">
        <v>8830</v>
      </c>
      <c r="G8" s="47">
        <v>8640</v>
      </c>
      <c r="H8" s="47">
        <v>8900</v>
      </c>
      <c r="I8" s="47">
        <f t="shared" si="0"/>
        <v>8790</v>
      </c>
      <c r="J8" s="47">
        <f t="shared" si="4"/>
        <v>134.53624047073711</v>
      </c>
      <c r="K8" s="47">
        <f t="shared" si="1"/>
        <v>1.53</v>
      </c>
      <c r="L8" s="47">
        <f t="shared" ref="L8:L21" si="6">((D8/E8)*(SUM(F8:H8)))</f>
        <v>26370</v>
      </c>
      <c r="M8" s="47">
        <f t="shared" si="2"/>
        <v>8790</v>
      </c>
      <c r="N8" s="47">
        <f t="shared" si="3"/>
        <v>8790</v>
      </c>
      <c r="O8" s="47">
        <f>N8*D8</f>
        <v>26370</v>
      </c>
    </row>
    <row r="9" spans="1:16" ht="31.5" x14ac:dyDescent="0.25">
      <c r="A9" s="45">
        <v>4</v>
      </c>
      <c r="B9" s="45" t="s">
        <v>26</v>
      </c>
      <c r="C9" s="48" t="s">
        <v>16</v>
      </c>
      <c r="D9" s="49">
        <v>1</v>
      </c>
      <c r="E9" s="45">
        <v>3</v>
      </c>
      <c r="F9" s="47">
        <v>13250</v>
      </c>
      <c r="G9" s="47">
        <v>12950</v>
      </c>
      <c r="H9" s="47">
        <v>13339</v>
      </c>
      <c r="I9" s="47">
        <f t="shared" si="0"/>
        <v>13179.666666666666</v>
      </c>
      <c r="J9" s="47">
        <f t="shared" si="4"/>
        <v>203.81445810671363</v>
      </c>
      <c r="K9" s="47">
        <f t="shared" si="1"/>
        <v>1.55</v>
      </c>
      <c r="L9" s="47">
        <f t="shared" si="6"/>
        <v>13179.666666666666</v>
      </c>
      <c r="M9" s="47">
        <f t="shared" si="2"/>
        <v>13179.666666666666</v>
      </c>
      <c r="N9" s="47">
        <f t="shared" si="3"/>
        <v>13179.666666666666</v>
      </c>
      <c r="O9" s="47">
        <f t="shared" si="5"/>
        <v>13179.666666666666</v>
      </c>
    </row>
    <row r="10" spans="1:16" ht="31.5" x14ac:dyDescent="0.25">
      <c r="A10" s="45">
        <v>5</v>
      </c>
      <c r="B10" s="45" t="s">
        <v>27</v>
      </c>
      <c r="C10" s="48" t="s">
        <v>16</v>
      </c>
      <c r="D10" s="49">
        <v>2</v>
      </c>
      <c r="E10" s="45">
        <v>3</v>
      </c>
      <c r="F10" s="47">
        <v>15460</v>
      </c>
      <c r="G10" s="47">
        <v>15460</v>
      </c>
      <c r="H10" s="47">
        <v>15924</v>
      </c>
      <c r="I10" s="47">
        <f t="shared" si="0"/>
        <v>15614.666666666666</v>
      </c>
      <c r="J10" s="47">
        <f t="shared" si="4"/>
        <v>267.89052490398637</v>
      </c>
      <c r="K10" s="47">
        <f t="shared" si="1"/>
        <v>1.72</v>
      </c>
      <c r="L10" s="47">
        <f t="shared" si="6"/>
        <v>31229.333333333332</v>
      </c>
      <c r="M10" s="47">
        <f t="shared" si="2"/>
        <v>15614.666666666666</v>
      </c>
      <c r="N10" s="47">
        <f t="shared" si="3"/>
        <v>15614.666666666666</v>
      </c>
      <c r="O10" s="47">
        <v>31229.34</v>
      </c>
    </row>
    <row r="11" spans="1:16" ht="31.5" x14ac:dyDescent="0.25">
      <c r="A11" s="45">
        <v>6</v>
      </c>
      <c r="B11" s="45" t="s">
        <v>28</v>
      </c>
      <c r="C11" s="48" t="s">
        <v>16</v>
      </c>
      <c r="D11" s="49">
        <v>2</v>
      </c>
      <c r="E11" s="45">
        <v>3</v>
      </c>
      <c r="F11" s="47">
        <v>17660</v>
      </c>
      <c r="G11" s="47">
        <v>17660</v>
      </c>
      <c r="H11" s="47">
        <v>18190</v>
      </c>
      <c r="I11" s="47">
        <f t="shared" si="0"/>
        <v>17836.666666666668</v>
      </c>
      <c r="J11" s="47">
        <f t="shared" si="4"/>
        <v>305.9956426705017</v>
      </c>
      <c r="K11" s="47">
        <f t="shared" si="1"/>
        <v>1.72</v>
      </c>
      <c r="L11" s="47">
        <f t="shared" si="6"/>
        <v>35673.333333333328</v>
      </c>
      <c r="M11" s="47">
        <f t="shared" si="2"/>
        <v>17836.666666666668</v>
      </c>
      <c r="N11" s="47">
        <f t="shared" si="3"/>
        <v>17836.666666666668</v>
      </c>
      <c r="O11" s="47">
        <v>35673.339999999997</v>
      </c>
    </row>
    <row r="12" spans="1:16" ht="31.5" x14ac:dyDescent="0.25">
      <c r="A12" s="45">
        <v>7</v>
      </c>
      <c r="B12" s="45" t="s">
        <v>29</v>
      </c>
      <c r="C12" s="48" t="s">
        <v>16</v>
      </c>
      <c r="D12" s="49">
        <v>2</v>
      </c>
      <c r="E12" s="45">
        <v>3</v>
      </c>
      <c r="F12" s="47">
        <v>22075</v>
      </c>
      <c r="G12" s="47">
        <v>22075</v>
      </c>
      <c r="H12" s="47">
        <v>22738</v>
      </c>
      <c r="I12" s="47">
        <f t="shared" si="0"/>
        <v>22296</v>
      </c>
      <c r="J12" s="47">
        <f t="shared" si="4"/>
        <v>382.78322847272187</v>
      </c>
      <c r="K12" s="47">
        <f t="shared" si="1"/>
        <v>1.72</v>
      </c>
      <c r="L12" s="47">
        <f>((D12/E12)*(SUM(F12:H12)))</f>
        <v>44592</v>
      </c>
      <c r="M12" s="47">
        <f t="shared" si="2"/>
        <v>22296</v>
      </c>
      <c r="N12" s="47">
        <f t="shared" si="3"/>
        <v>22296</v>
      </c>
      <c r="O12" s="47">
        <f t="shared" si="5"/>
        <v>44592</v>
      </c>
    </row>
    <row r="13" spans="1:16" ht="31.5" x14ac:dyDescent="0.25">
      <c r="A13" s="45">
        <v>8</v>
      </c>
      <c r="B13" s="45" t="s">
        <v>30</v>
      </c>
      <c r="C13" s="48" t="s">
        <v>16</v>
      </c>
      <c r="D13" s="49">
        <v>1</v>
      </c>
      <c r="E13" s="45">
        <v>3</v>
      </c>
      <c r="F13" s="47">
        <v>24295</v>
      </c>
      <c r="G13" s="47">
        <v>24295</v>
      </c>
      <c r="H13" s="47">
        <v>25024</v>
      </c>
      <c r="I13" s="47">
        <f t="shared" si="0"/>
        <v>24538</v>
      </c>
      <c r="J13" s="47">
        <f t="shared" si="4"/>
        <v>420.88834623923719</v>
      </c>
      <c r="K13" s="47">
        <f t="shared" si="1"/>
        <v>1.72</v>
      </c>
      <c r="L13" s="47">
        <f t="shared" si="6"/>
        <v>24538</v>
      </c>
      <c r="M13" s="47">
        <f t="shared" si="2"/>
        <v>24538</v>
      </c>
      <c r="N13" s="47">
        <f t="shared" si="3"/>
        <v>24538</v>
      </c>
      <c r="O13" s="47">
        <f t="shared" si="5"/>
        <v>24538</v>
      </c>
    </row>
    <row r="14" spans="1:16" ht="31.5" x14ac:dyDescent="0.25">
      <c r="A14" s="45">
        <v>9</v>
      </c>
      <c r="B14" s="45" t="s">
        <v>31</v>
      </c>
      <c r="C14" s="45" t="s">
        <v>16</v>
      </c>
      <c r="D14" s="49">
        <v>13</v>
      </c>
      <c r="E14" s="45">
        <v>3</v>
      </c>
      <c r="F14" s="47">
        <v>881</v>
      </c>
      <c r="G14" s="47">
        <v>881</v>
      </c>
      <c r="H14" s="47">
        <v>908</v>
      </c>
      <c r="I14" s="47">
        <f t="shared" si="0"/>
        <v>890</v>
      </c>
      <c r="J14" s="47">
        <f t="shared" si="4"/>
        <v>15.588457268119896</v>
      </c>
      <c r="K14" s="47">
        <f t="shared" si="1"/>
        <v>1.75</v>
      </c>
      <c r="L14" s="47">
        <v>1688.1</v>
      </c>
      <c r="M14" s="47">
        <f t="shared" si="2"/>
        <v>890</v>
      </c>
      <c r="N14" s="47">
        <f t="shared" si="3"/>
        <v>890</v>
      </c>
      <c r="O14" s="47">
        <f t="shared" si="5"/>
        <v>11570</v>
      </c>
    </row>
    <row r="15" spans="1:16" ht="31.5" x14ac:dyDescent="0.25">
      <c r="A15" s="45">
        <v>10</v>
      </c>
      <c r="B15" s="45" t="s">
        <v>32</v>
      </c>
      <c r="C15" s="45" t="s">
        <v>16</v>
      </c>
      <c r="D15" s="49">
        <v>13</v>
      </c>
      <c r="E15" s="45">
        <v>3</v>
      </c>
      <c r="F15" s="47">
        <v>1071</v>
      </c>
      <c r="G15" s="47">
        <v>1071</v>
      </c>
      <c r="H15" s="47">
        <v>1104</v>
      </c>
      <c r="I15" s="47">
        <f t="shared" si="0"/>
        <v>1082</v>
      </c>
      <c r="J15" s="47">
        <f t="shared" si="4"/>
        <v>19.05255888325765</v>
      </c>
      <c r="K15" s="47">
        <f t="shared" si="1"/>
        <v>1.76</v>
      </c>
      <c r="L15" s="47">
        <f t="shared" si="6"/>
        <v>14065.999999999998</v>
      </c>
      <c r="M15" s="47">
        <f t="shared" si="2"/>
        <v>1082</v>
      </c>
      <c r="N15" s="47">
        <f t="shared" si="3"/>
        <v>1082</v>
      </c>
      <c r="O15" s="47">
        <f t="shared" si="5"/>
        <v>14066</v>
      </c>
    </row>
    <row r="16" spans="1:16" ht="47.25" x14ac:dyDescent="0.25">
      <c r="A16" s="45">
        <v>11</v>
      </c>
      <c r="B16" s="45" t="s">
        <v>33</v>
      </c>
      <c r="C16" s="45" t="s">
        <v>16</v>
      </c>
      <c r="D16" s="49">
        <v>13</v>
      </c>
      <c r="E16" s="45">
        <v>3</v>
      </c>
      <c r="F16" s="47">
        <v>220</v>
      </c>
      <c r="G16" s="47">
        <v>220</v>
      </c>
      <c r="H16" s="47">
        <v>227</v>
      </c>
      <c r="I16" s="47">
        <f t="shared" si="0"/>
        <v>222.33333333333334</v>
      </c>
      <c r="J16" s="47">
        <f t="shared" si="4"/>
        <v>4.0414518843273806</v>
      </c>
      <c r="K16" s="47">
        <f t="shared" si="1"/>
        <v>1.82</v>
      </c>
      <c r="L16" s="47">
        <f t="shared" si="6"/>
        <v>2890.333333333333</v>
      </c>
      <c r="M16" s="47">
        <f t="shared" si="2"/>
        <v>222.33333333333334</v>
      </c>
      <c r="N16" s="47">
        <f t="shared" si="3"/>
        <v>222.33333333333334</v>
      </c>
      <c r="O16" s="47">
        <v>2890.29</v>
      </c>
    </row>
    <row r="17" spans="1:15" ht="31.5" x14ac:dyDescent="0.25">
      <c r="A17" s="45">
        <v>12</v>
      </c>
      <c r="B17" s="45" t="s">
        <v>34</v>
      </c>
      <c r="C17" s="45" t="s">
        <v>16</v>
      </c>
      <c r="D17" s="49">
        <v>55</v>
      </c>
      <c r="E17" s="45">
        <v>3</v>
      </c>
      <c r="F17" s="47">
        <v>100</v>
      </c>
      <c r="G17" s="47">
        <v>100</v>
      </c>
      <c r="H17" s="47">
        <v>103</v>
      </c>
      <c r="I17" s="47">
        <f t="shared" si="0"/>
        <v>101</v>
      </c>
      <c r="J17" s="47">
        <f t="shared" si="4"/>
        <v>1.7320508075688772</v>
      </c>
      <c r="K17" s="47">
        <f t="shared" si="1"/>
        <v>1.71</v>
      </c>
      <c r="L17" s="47">
        <f t="shared" si="6"/>
        <v>5555</v>
      </c>
      <c r="M17" s="47">
        <f t="shared" si="2"/>
        <v>101</v>
      </c>
      <c r="N17" s="47">
        <f t="shared" si="3"/>
        <v>101</v>
      </c>
      <c r="O17" s="47">
        <f t="shared" si="5"/>
        <v>5555</v>
      </c>
    </row>
    <row r="18" spans="1:15" ht="31.5" x14ac:dyDescent="0.25">
      <c r="A18" s="45">
        <v>13</v>
      </c>
      <c r="B18" s="45" t="s">
        <v>35</v>
      </c>
      <c r="C18" s="45" t="s">
        <v>16</v>
      </c>
      <c r="D18" s="49">
        <v>28</v>
      </c>
      <c r="E18" s="45">
        <v>3</v>
      </c>
      <c r="F18" s="47">
        <v>133</v>
      </c>
      <c r="G18" s="47">
        <v>133</v>
      </c>
      <c r="H18" s="47">
        <v>137</v>
      </c>
      <c r="I18" s="47">
        <f t="shared" si="0"/>
        <v>134.33333333333334</v>
      </c>
      <c r="J18" s="47">
        <f t="shared" si="4"/>
        <v>2.3094010767585034</v>
      </c>
      <c r="K18" s="47">
        <f t="shared" si="1"/>
        <v>1.72</v>
      </c>
      <c r="L18" s="47">
        <f t="shared" si="6"/>
        <v>3761.3333333333335</v>
      </c>
      <c r="M18" s="47">
        <f t="shared" si="2"/>
        <v>134.33333333333334</v>
      </c>
      <c r="N18" s="47">
        <f t="shared" si="3"/>
        <v>134.33333333333334</v>
      </c>
      <c r="O18" s="47">
        <v>3761.24</v>
      </c>
    </row>
    <row r="19" spans="1:15" ht="31.5" x14ac:dyDescent="0.25">
      <c r="A19" s="45">
        <v>14</v>
      </c>
      <c r="B19" s="45" t="s">
        <v>36</v>
      </c>
      <c r="C19" s="45" t="s">
        <v>16</v>
      </c>
      <c r="D19" s="49">
        <v>40</v>
      </c>
      <c r="E19" s="45">
        <v>3</v>
      </c>
      <c r="F19" s="47">
        <v>31</v>
      </c>
      <c r="G19" s="47">
        <v>31</v>
      </c>
      <c r="H19" s="47">
        <v>32</v>
      </c>
      <c r="I19" s="47">
        <f t="shared" si="0"/>
        <v>31.333333333333332</v>
      </c>
      <c r="J19" s="47">
        <f t="shared" si="4"/>
        <v>0.57735026918962584</v>
      </c>
      <c r="K19" s="47">
        <f t="shared" si="1"/>
        <v>1.84</v>
      </c>
      <c r="L19" s="47">
        <v>1838.58</v>
      </c>
      <c r="M19" s="47">
        <f t="shared" si="2"/>
        <v>31.333333333333332</v>
      </c>
      <c r="N19" s="47">
        <f t="shared" si="3"/>
        <v>31.333333333333332</v>
      </c>
      <c r="O19" s="47">
        <v>1253.2</v>
      </c>
    </row>
    <row r="20" spans="1:15" ht="31.5" x14ac:dyDescent="0.25">
      <c r="A20" s="45">
        <v>15</v>
      </c>
      <c r="B20" s="45" t="s">
        <v>37</v>
      </c>
      <c r="C20" s="45" t="s">
        <v>16</v>
      </c>
      <c r="D20" s="49">
        <v>10</v>
      </c>
      <c r="E20" s="45">
        <v>3</v>
      </c>
      <c r="F20" s="47">
        <v>21</v>
      </c>
      <c r="G20" s="47">
        <v>21</v>
      </c>
      <c r="H20" s="47">
        <v>22</v>
      </c>
      <c r="I20" s="47">
        <f t="shared" si="0"/>
        <v>21.333333333333332</v>
      </c>
      <c r="J20" s="47">
        <f t="shared" si="4"/>
        <v>0.57735026918962584</v>
      </c>
      <c r="K20" s="47">
        <f t="shared" si="1"/>
        <v>2.71</v>
      </c>
      <c r="L20" s="47">
        <v>1241.74</v>
      </c>
      <c r="M20" s="47">
        <f t="shared" si="2"/>
        <v>21.333333333333332</v>
      </c>
      <c r="N20" s="47">
        <f t="shared" si="3"/>
        <v>21.333333333333332</v>
      </c>
      <c r="O20" s="47">
        <v>213.3</v>
      </c>
    </row>
    <row r="21" spans="1:15" ht="31.5" x14ac:dyDescent="0.25">
      <c r="A21" s="45">
        <v>16</v>
      </c>
      <c r="B21" s="45" t="s">
        <v>38</v>
      </c>
      <c r="C21" s="45" t="s">
        <v>16</v>
      </c>
      <c r="D21" s="49">
        <v>35</v>
      </c>
      <c r="E21" s="45">
        <v>3</v>
      </c>
      <c r="F21" s="47">
        <v>11</v>
      </c>
      <c r="G21" s="47">
        <v>11</v>
      </c>
      <c r="H21" s="47">
        <v>12</v>
      </c>
      <c r="I21" s="47">
        <f t="shared" si="0"/>
        <v>11.333333333333334</v>
      </c>
      <c r="J21" s="47">
        <f t="shared" si="4"/>
        <v>0.57735026918962573</v>
      </c>
      <c r="K21" s="47">
        <f t="shared" si="1"/>
        <v>5.09</v>
      </c>
      <c r="L21" s="47">
        <f t="shared" si="6"/>
        <v>396.66666666666663</v>
      </c>
      <c r="M21" s="47">
        <f t="shared" si="2"/>
        <v>11.333333333333334</v>
      </c>
      <c r="N21" s="47">
        <f t="shared" si="3"/>
        <v>11.333333333333334</v>
      </c>
      <c r="O21" s="47">
        <v>396.55</v>
      </c>
    </row>
    <row r="22" spans="1:15" ht="31.5" x14ac:dyDescent="0.25">
      <c r="A22" s="45">
        <v>17</v>
      </c>
      <c r="B22" s="45" t="s">
        <v>111</v>
      </c>
      <c r="C22" s="45" t="s">
        <v>16</v>
      </c>
      <c r="D22" s="49">
        <v>10</v>
      </c>
      <c r="E22" s="45">
        <v>3</v>
      </c>
      <c r="F22" s="47">
        <v>24</v>
      </c>
      <c r="G22" s="47">
        <v>24</v>
      </c>
      <c r="H22" s="47">
        <v>25</v>
      </c>
      <c r="I22" s="47">
        <f t="shared" si="0"/>
        <v>24.333333333333332</v>
      </c>
      <c r="J22" s="47">
        <f t="shared" si="4"/>
        <v>0.57735026918962584</v>
      </c>
      <c r="K22" s="47">
        <f t="shared" si="1"/>
        <v>2.37</v>
      </c>
      <c r="L22" s="47">
        <v>65.150000000000006</v>
      </c>
      <c r="M22" s="47">
        <f t="shared" si="2"/>
        <v>24.333333333333332</v>
      </c>
      <c r="N22" s="47">
        <f t="shared" si="3"/>
        <v>24.333333333333332</v>
      </c>
      <c r="O22" s="47">
        <v>243.3</v>
      </c>
    </row>
    <row r="23" spans="1:15" ht="31.5" x14ac:dyDescent="0.25">
      <c r="A23" s="45">
        <v>18</v>
      </c>
      <c r="B23" s="45" t="s">
        <v>39</v>
      </c>
      <c r="C23" s="45" t="s">
        <v>16</v>
      </c>
      <c r="D23" s="49">
        <v>5</v>
      </c>
      <c r="E23" s="45">
        <v>3</v>
      </c>
      <c r="F23" s="47">
        <v>16</v>
      </c>
      <c r="G23" s="47">
        <v>16</v>
      </c>
      <c r="H23" s="47">
        <v>17</v>
      </c>
      <c r="I23" s="47">
        <f t="shared" si="0"/>
        <v>16.333333333333332</v>
      </c>
      <c r="J23" s="47">
        <f t="shared" si="4"/>
        <v>0.57735026918962584</v>
      </c>
      <c r="K23" s="47">
        <f t="shared" si="1"/>
        <v>3.53</v>
      </c>
      <c r="L23" s="47">
        <v>65.150000000000006</v>
      </c>
      <c r="M23" s="47">
        <f t="shared" si="2"/>
        <v>16.333333333333332</v>
      </c>
      <c r="N23" s="47">
        <f t="shared" si="3"/>
        <v>16.333333333333332</v>
      </c>
      <c r="O23" s="47">
        <v>81.650000000000006</v>
      </c>
    </row>
    <row r="24" spans="1:15" ht="31.5" x14ac:dyDescent="0.25">
      <c r="A24" s="45">
        <v>19</v>
      </c>
      <c r="B24" s="45" t="s">
        <v>40</v>
      </c>
      <c r="C24" s="45" t="s">
        <v>16</v>
      </c>
      <c r="D24" s="49">
        <v>40</v>
      </c>
      <c r="E24" s="45">
        <v>3</v>
      </c>
      <c r="F24" s="47">
        <v>11</v>
      </c>
      <c r="G24" s="47">
        <v>11</v>
      </c>
      <c r="H24" s="47">
        <v>12</v>
      </c>
      <c r="I24" s="47">
        <f t="shared" si="0"/>
        <v>11.333333333333334</v>
      </c>
      <c r="J24" s="47">
        <f t="shared" si="4"/>
        <v>0.57735026918962573</v>
      </c>
      <c r="K24" s="47">
        <f t="shared" si="1"/>
        <v>5.09</v>
      </c>
      <c r="L24" s="47">
        <v>65.150000000000006</v>
      </c>
      <c r="M24" s="47">
        <f t="shared" si="2"/>
        <v>11.333333333333334</v>
      </c>
      <c r="N24" s="47">
        <f t="shared" si="3"/>
        <v>11.333333333333334</v>
      </c>
      <c r="O24" s="47">
        <v>453.2</v>
      </c>
    </row>
    <row r="25" spans="1:15" ht="15.75" x14ac:dyDescent="0.25">
      <c r="A25" s="45">
        <v>20</v>
      </c>
      <c r="B25" s="45" t="s">
        <v>41</v>
      </c>
      <c r="C25" s="45" t="s">
        <v>16</v>
      </c>
      <c r="D25" s="49">
        <v>18</v>
      </c>
      <c r="E25" s="45">
        <v>3</v>
      </c>
      <c r="F25" s="47">
        <v>31</v>
      </c>
      <c r="G25" s="47">
        <v>31</v>
      </c>
      <c r="H25" s="47">
        <v>32</v>
      </c>
      <c r="I25" s="47">
        <f t="shared" si="0"/>
        <v>31.333333333333332</v>
      </c>
      <c r="J25" s="47">
        <f t="shared" si="4"/>
        <v>0.57735026918962584</v>
      </c>
      <c r="K25" s="47">
        <f t="shared" si="1"/>
        <v>1.84</v>
      </c>
      <c r="L25" s="47">
        <v>65.150000000000006</v>
      </c>
      <c r="M25" s="47">
        <f t="shared" si="2"/>
        <v>31.333333333333332</v>
      </c>
      <c r="N25" s="47">
        <f t="shared" si="3"/>
        <v>31.333333333333332</v>
      </c>
      <c r="O25" s="47">
        <v>563.94000000000005</v>
      </c>
    </row>
    <row r="26" spans="1:15" ht="15.75" x14ac:dyDescent="0.25">
      <c r="A26" s="45">
        <v>21</v>
      </c>
      <c r="B26" s="45" t="s">
        <v>42</v>
      </c>
      <c r="C26" s="45" t="s">
        <v>16</v>
      </c>
      <c r="D26" s="49">
        <v>5</v>
      </c>
      <c r="E26" s="45">
        <v>3</v>
      </c>
      <c r="F26" s="47">
        <v>38</v>
      </c>
      <c r="G26" s="47">
        <v>38</v>
      </c>
      <c r="H26" s="47">
        <v>38</v>
      </c>
      <c r="I26" s="47">
        <f t="shared" si="0"/>
        <v>38</v>
      </c>
      <c r="J26" s="47">
        <f t="shared" si="4"/>
        <v>0</v>
      </c>
      <c r="K26" s="47">
        <f t="shared" si="1"/>
        <v>0</v>
      </c>
      <c r="L26" s="47">
        <v>65.150000000000006</v>
      </c>
      <c r="M26" s="47">
        <f t="shared" si="2"/>
        <v>38</v>
      </c>
      <c r="N26" s="47">
        <f t="shared" si="3"/>
        <v>38</v>
      </c>
      <c r="O26" s="47">
        <f t="shared" si="5"/>
        <v>190</v>
      </c>
    </row>
    <row r="27" spans="1:15" ht="15.75" x14ac:dyDescent="0.25">
      <c r="A27" s="45">
        <v>22</v>
      </c>
      <c r="B27" s="45" t="s">
        <v>43</v>
      </c>
      <c r="C27" s="45" t="s">
        <v>16</v>
      </c>
      <c r="D27" s="49">
        <v>5</v>
      </c>
      <c r="E27" s="45">
        <v>3</v>
      </c>
      <c r="F27" s="47">
        <v>26</v>
      </c>
      <c r="G27" s="47">
        <v>26</v>
      </c>
      <c r="H27" s="47">
        <v>27</v>
      </c>
      <c r="I27" s="47">
        <f t="shared" si="0"/>
        <v>26.333333333333332</v>
      </c>
      <c r="J27" s="47">
        <f t="shared" si="4"/>
        <v>0.57735026918962584</v>
      </c>
      <c r="K27" s="47">
        <f t="shared" si="1"/>
        <v>2.19</v>
      </c>
      <c r="L27" s="47">
        <v>65.150000000000006</v>
      </c>
      <c r="M27" s="47">
        <f t="shared" si="2"/>
        <v>26.333333333333332</v>
      </c>
      <c r="N27" s="47">
        <f t="shared" si="3"/>
        <v>26.333333333333332</v>
      </c>
      <c r="O27" s="47">
        <v>131.65</v>
      </c>
    </row>
    <row r="28" spans="1:15" ht="47.25" x14ac:dyDescent="0.25">
      <c r="A28" s="45">
        <v>23</v>
      </c>
      <c r="B28" s="45" t="s">
        <v>44</v>
      </c>
      <c r="C28" s="45" t="s">
        <v>16</v>
      </c>
      <c r="D28" s="49">
        <v>6</v>
      </c>
      <c r="E28" s="45">
        <v>3</v>
      </c>
      <c r="F28" s="47">
        <v>163</v>
      </c>
      <c r="G28" s="47">
        <v>163</v>
      </c>
      <c r="H28" s="47">
        <v>168</v>
      </c>
      <c r="I28" s="47">
        <f t="shared" si="0"/>
        <v>164.66666666666666</v>
      </c>
      <c r="J28" s="47">
        <f t="shared" si="4"/>
        <v>2.8867513459481291</v>
      </c>
      <c r="K28" s="47">
        <f t="shared" si="1"/>
        <v>1.75</v>
      </c>
      <c r="L28" s="47">
        <v>65.150000000000006</v>
      </c>
      <c r="M28" s="47">
        <f t="shared" si="2"/>
        <v>164.66666666666666</v>
      </c>
      <c r="N28" s="47">
        <f t="shared" si="3"/>
        <v>164.66666666666666</v>
      </c>
      <c r="O28" s="47">
        <v>988.02</v>
      </c>
    </row>
    <row r="29" spans="1:15" ht="15.75" x14ac:dyDescent="0.25">
      <c r="A29" s="45">
        <v>24</v>
      </c>
      <c r="B29" s="45" t="s">
        <v>45</v>
      </c>
      <c r="C29" s="45" t="s">
        <v>16</v>
      </c>
      <c r="D29" s="49">
        <v>38</v>
      </c>
      <c r="E29" s="45">
        <v>3</v>
      </c>
      <c r="F29" s="47">
        <v>21</v>
      </c>
      <c r="G29" s="47">
        <v>21</v>
      </c>
      <c r="H29" s="47">
        <v>22</v>
      </c>
      <c r="I29" s="47">
        <f t="shared" si="0"/>
        <v>21.333333333333332</v>
      </c>
      <c r="J29" s="47">
        <f t="shared" si="4"/>
        <v>0.57735026918962584</v>
      </c>
      <c r="K29" s="47">
        <f t="shared" si="1"/>
        <v>2.71</v>
      </c>
      <c r="L29" s="47">
        <v>65.150000000000006</v>
      </c>
      <c r="M29" s="47">
        <f t="shared" si="2"/>
        <v>21.333333333333332</v>
      </c>
      <c r="N29" s="47">
        <f t="shared" si="3"/>
        <v>21.333333333333332</v>
      </c>
      <c r="O29" s="47">
        <v>810.54</v>
      </c>
    </row>
    <row r="30" spans="1:15" ht="15.75" x14ac:dyDescent="0.25">
      <c r="A30" s="45">
        <v>25</v>
      </c>
      <c r="B30" s="45" t="s">
        <v>46</v>
      </c>
      <c r="C30" s="45" t="s">
        <v>16</v>
      </c>
      <c r="D30" s="49">
        <v>11</v>
      </c>
      <c r="E30" s="45">
        <v>3</v>
      </c>
      <c r="F30" s="47">
        <v>16</v>
      </c>
      <c r="G30" s="47">
        <v>16</v>
      </c>
      <c r="H30" s="47">
        <v>17</v>
      </c>
      <c r="I30" s="47">
        <f t="shared" si="0"/>
        <v>16.333333333333332</v>
      </c>
      <c r="J30" s="47">
        <f t="shared" si="4"/>
        <v>0.57735026918962584</v>
      </c>
      <c r="K30" s="47">
        <f t="shared" si="1"/>
        <v>3.53</v>
      </c>
      <c r="L30" s="47">
        <v>65.150000000000006</v>
      </c>
      <c r="M30" s="47">
        <f t="shared" si="2"/>
        <v>16.333333333333332</v>
      </c>
      <c r="N30" s="47">
        <f t="shared" si="3"/>
        <v>16.333333333333332</v>
      </c>
      <c r="O30" s="47">
        <v>179.63</v>
      </c>
    </row>
    <row r="31" spans="1:15" ht="15.75" x14ac:dyDescent="0.25">
      <c r="A31" s="45">
        <v>26</v>
      </c>
      <c r="B31" s="45" t="s">
        <v>47</v>
      </c>
      <c r="C31" s="45" t="s">
        <v>16</v>
      </c>
      <c r="D31" s="49">
        <v>12</v>
      </c>
      <c r="E31" s="45">
        <v>3</v>
      </c>
      <c r="F31" s="47">
        <v>12</v>
      </c>
      <c r="G31" s="47">
        <v>12</v>
      </c>
      <c r="H31" s="47">
        <v>13</v>
      </c>
      <c r="I31" s="47">
        <f t="shared" si="0"/>
        <v>12.333333333333334</v>
      </c>
      <c r="J31" s="47">
        <f t="shared" si="4"/>
        <v>0.57735026918962573</v>
      </c>
      <c r="K31" s="47">
        <f t="shared" si="1"/>
        <v>4.68</v>
      </c>
      <c r="L31" s="47">
        <v>65.150000000000006</v>
      </c>
      <c r="M31" s="47">
        <f t="shared" si="2"/>
        <v>12.333333333333334</v>
      </c>
      <c r="N31" s="47">
        <f t="shared" si="3"/>
        <v>12.333333333333334</v>
      </c>
      <c r="O31" s="47">
        <v>147.96</v>
      </c>
    </row>
    <row r="32" spans="1:15" ht="15.75" x14ac:dyDescent="0.25">
      <c r="A32" s="45">
        <v>27</v>
      </c>
      <c r="B32" s="45" t="s">
        <v>48</v>
      </c>
      <c r="C32" s="45" t="s">
        <v>16</v>
      </c>
      <c r="D32" s="49">
        <v>4</v>
      </c>
      <c r="E32" s="45">
        <v>3</v>
      </c>
      <c r="F32" s="47">
        <v>60</v>
      </c>
      <c r="G32" s="47">
        <v>60</v>
      </c>
      <c r="H32" s="47">
        <v>62</v>
      </c>
      <c r="I32" s="47">
        <f t="shared" si="0"/>
        <v>60.666666666666664</v>
      </c>
      <c r="J32" s="47">
        <f t="shared" si="4"/>
        <v>1.1547005383792517</v>
      </c>
      <c r="K32" s="47">
        <f t="shared" si="1"/>
        <v>1.9</v>
      </c>
      <c r="L32" s="47">
        <v>65.150000000000006</v>
      </c>
      <c r="M32" s="47">
        <f t="shared" si="2"/>
        <v>60.666666666666664</v>
      </c>
      <c r="N32" s="47">
        <f t="shared" si="3"/>
        <v>60.666666666666664</v>
      </c>
      <c r="O32" s="47">
        <v>242.68</v>
      </c>
    </row>
    <row r="33" spans="1:15" ht="47.25" x14ac:dyDescent="0.25">
      <c r="A33" s="45">
        <v>28</v>
      </c>
      <c r="B33" s="45" t="s">
        <v>50</v>
      </c>
      <c r="C33" s="45" t="s">
        <v>49</v>
      </c>
      <c r="D33" s="49">
        <v>116</v>
      </c>
      <c r="E33" s="45">
        <v>3</v>
      </c>
      <c r="F33" s="47">
        <v>270</v>
      </c>
      <c r="G33" s="47">
        <v>270</v>
      </c>
      <c r="H33" s="47">
        <v>279</v>
      </c>
      <c r="I33" s="47">
        <f>AVERAGE(F33:H33)</f>
        <v>273</v>
      </c>
      <c r="J33" s="47">
        <f t="shared" si="4"/>
        <v>5.196152422706632</v>
      </c>
      <c r="K33" s="47">
        <f t="shared" si="1"/>
        <v>1.9</v>
      </c>
      <c r="L33" s="47">
        <v>65.150000000000006</v>
      </c>
      <c r="M33" s="47">
        <f t="shared" si="2"/>
        <v>273</v>
      </c>
      <c r="N33" s="47">
        <f t="shared" si="3"/>
        <v>273</v>
      </c>
      <c r="O33" s="47">
        <f>N33*D33</f>
        <v>31668</v>
      </c>
    </row>
    <row r="34" spans="1:15" ht="47.25" x14ac:dyDescent="0.25">
      <c r="A34" s="45">
        <v>29</v>
      </c>
      <c r="B34" s="45" t="s">
        <v>51</v>
      </c>
      <c r="C34" s="45" t="s">
        <v>49</v>
      </c>
      <c r="D34" s="49">
        <v>36</v>
      </c>
      <c r="E34" s="45">
        <v>3</v>
      </c>
      <c r="F34" s="47">
        <v>163</v>
      </c>
      <c r="G34" s="47">
        <v>163</v>
      </c>
      <c r="H34" s="47">
        <v>168</v>
      </c>
      <c r="I34" s="47">
        <f t="shared" si="0"/>
        <v>164.66666666666666</v>
      </c>
      <c r="J34" s="47">
        <f t="shared" si="4"/>
        <v>2.8867513459481291</v>
      </c>
      <c r="K34" s="47">
        <f t="shared" si="1"/>
        <v>1.75</v>
      </c>
      <c r="L34" s="47">
        <v>65.150000000000006</v>
      </c>
      <c r="M34" s="47">
        <f t="shared" si="2"/>
        <v>164.66666666666666</v>
      </c>
      <c r="N34" s="47">
        <f t="shared" si="3"/>
        <v>164.66666666666666</v>
      </c>
      <c r="O34" s="47">
        <v>5928.12</v>
      </c>
    </row>
    <row r="35" spans="1:15" ht="47.25" x14ac:dyDescent="0.25">
      <c r="A35" s="45">
        <v>30</v>
      </c>
      <c r="B35" s="45" t="s">
        <v>52</v>
      </c>
      <c r="C35" s="45" t="s">
        <v>49</v>
      </c>
      <c r="D35" s="49">
        <v>44</v>
      </c>
      <c r="E35" s="45">
        <v>3</v>
      </c>
      <c r="F35" s="47">
        <v>110</v>
      </c>
      <c r="G35" s="47">
        <v>110</v>
      </c>
      <c r="H35" s="47">
        <v>114</v>
      </c>
      <c r="I35" s="47">
        <f t="shared" si="0"/>
        <v>111.33333333333333</v>
      </c>
      <c r="J35" s="47">
        <f t="shared" si="4"/>
        <v>2.3094010767585034</v>
      </c>
      <c r="K35" s="47">
        <f t="shared" si="1"/>
        <v>2.0699999999999998</v>
      </c>
      <c r="L35" s="47">
        <v>65.150000000000006</v>
      </c>
      <c r="M35" s="47">
        <f t="shared" si="2"/>
        <v>111.33333333333333</v>
      </c>
      <c r="N35" s="47">
        <f t="shared" si="3"/>
        <v>111.33333333333333</v>
      </c>
      <c r="O35" s="47">
        <v>4898.5200000000004</v>
      </c>
    </row>
    <row r="36" spans="1:15" ht="15.75" x14ac:dyDescent="0.25">
      <c r="A36" s="45">
        <v>31</v>
      </c>
      <c r="B36" s="46" t="s">
        <v>56</v>
      </c>
      <c r="C36" s="45" t="s">
        <v>16</v>
      </c>
      <c r="D36" s="49">
        <v>161</v>
      </c>
      <c r="E36" s="45">
        <v>3</v>
      </c>
      <c r="F36" s="47">
        <v>10</v>
      </c>
      <c r="G36" s="47">
        <v>10</v>
      </c>
      <c r="H36" s="47">
        <v>11</v>
      </c>
      <c r="I36" s="47">
        <f t="shared" si="0"/>
        <v>10.333333333333334</v>
      </c>
      <c r="J36" s="47">
        <f t="shared" si="4"/>
        <v>0.57735026918962573</v>
      </c>
      <c r="K36" s="47">
        <f t="shared" si="1"/>
        <v>5.59</v>
      </c>
      <c r="L36" s="47">
        <v>65.150000000000006</v>
      </c>
      <c r="M36" s="47">
        <f t="shared" si="2"/>
        <v>10.333333333333334</v>
      </c>
      <c r="N36" s="47">
        <f t="shared" si="3"/>
        <v>10.333333333333334</v>
      </c>
      <c r="O36" s="47">
        <v>1663.13</v>
      </c>
    </row>
    <row r="37" spans="1:15" ht="15.75" x14ac:dyDescent="0.25">
      <c r="A37" s="45">
        <v>32</v>
      </c>
      <c r="B37" s="46" t="s">
        <v>57</v>
      </c>
      <c r="C37" s="45" t="s">
        <v>16</v>
      </c>
      <c r="D37" s="49">
        <v>56</v>
      </c>
      <c r="E37" s="45">
        <v>3</v>
      </c>
      <c r="F37" s="47">
        <v>6</v>
      </c>
      <c r="G37" s="47">
        <v>6</v>
      </c>
      <c r="H37" s="47">
        <v>7</v>
      </c>
      <c r="I37" s="47">
        <f t="shared" si="0"/>
        <v>6.333333333333333</v>
      </c>
      <c r="J37" s="47">
        <f t="shared" si="4"/>
        <v>0.57735026918962584</v>
      </c>
      <c r="K37" s="47">
        <f t="shared" si="1"/>
        <v>9.1199999999999992</v>
      </c>
      <c r="L37" s="47">
        <v>65.150000000000006</v>
      </c>
      <c r="M37" s="47">
        <f t="shared" si="2"/>
        <v>6.333333333333333</v>
      </c>
      <c r="N37" s="47">
        <f t="shared" si="3"/>
        <v>6.333333333333333</v>
      </c>
      <c r="O37" s="47">
        <v>354.48</v>
      </c>
    </row>
    <row r="38" spans="1:15" ht="15.75" x14ac:dyDescent="0.25">
      <c r="A38" s="45">
        <v>33</v>
      </c>
      <c r="B38" s="46" t="s">
        <v>58</v>
      </c>
      <c r="C38" s="45" t="s">
        <v>16</v>
      </c>
      <c r="D38" s="49">
        <v>73</v>
      </c>
      <c r="E38" s="45">
        <v>3</v>
      </c>
      <c r="F38" s="47">
        <v>6</v>
      </c>
      <c r="G38" s="47">
        <v>6</v>
      </c>
      <c r="H38" s="47">
        <v>7</v>
      </c>
      <c r="I38" s="47">
        <f t="shared" si="0"/>
        <v>6.333333333333333</v>
      </c>
      <c r="J38" s="47">
        <f t="shared" si="4"/>
        <v>0.57735026918962584</v>
      </c>
      <c r="K38" s="47">
        <f t="shared" si="1"/>
        <v>9.1199999999999992</v>
      </c>
      <c r="L38" s="47">
        <v>65.150000000000006</v>
      </c>
      <c r="M38" s="47">
        <f t="shared" si="2"/>
        <v>6.333333333333333</v>
      </c>
      <c r="N38" s="47">
        <f t="shared" si="3"/>
        <v>6.333333333333333</v>
      </c>
      <c r="O38" s="47">
        <v>462.09</v>
      </c>
    </row>
    <row r="39" spans="1:15" ht="15.75" x14ac:dyDescent="0.25">
      <c r="A39" s="45">
        <v>34</v>
      </c>
      <c r="B39" s="46" t="s">
        <v>59</v>
      </c>
      <c r="C39" s="45" t="s">
        <v>16</v>
      </c>
      <c r="D39" s="49">
        <v>1</v>
      </c>
      <c r="E39" s="45">
        <v>3</v>
      </c>
      <c r="F39" s="47">
        <v>32590</v>
      </c>
      <c r="G39" s="47">
        <v>32590</v>
      </c>
      <c r="H39" s="47">
        <v>33568</v>
      </c>
      <c r="I39" s="47">
        <f t="shared" si="0"/>
        <v>32916</v>
      </c>
      <c r="J39" s="47">
        <f t="shared" si="4"/>
        <v>564.64856326745405</v>
      </c>
      <c r="K39" s="47">
        <f t="shared" si="1"/>
        <v>1.72</v>
      </c>
      <c r="L39" s="47">
        <v>65.150000000000006</v>
      </c>
      <c r="M39" s="47">
        <f t="shared" si="2"/>
        <v>32916</v>
      </c>
      <c r="N39" s="47">
        <f t="shared" si="3"/>
        <v>32916</v>
      </c>
      <c r="O39" s="47">
        <f t="shared" si="5"/>
        <v>32916</v>
      </c>
    </row>
    <row r="40" spans="1:15" ht="15.75" x14ac:dyDescent="0.25">
      <c r="A40" s="45">
        <v>35</v>
      </c>
      <c r="B40" s="53" t="s">
        <v>60</v>
      </c>
      <c r="C40" s="45" t="s">
        <v>16</v>
      </c>
      <c r="D40" s="49">
        <v>1</v>
      </c>
      <c r="E40" s="45">
        <v>3</v>
      </c>
      <c r="F40" s="47">
        <v>910</v>
      </c>
      <c r="G40" s="47">
        <v>910</v>
      </c>
      <c r="H40" s="47">
        <v>938</v>
      </c>
      <c r="I40" s="47">
        <f t="shared" si="0"/>
        <v>919.33333333333337</v>
      </c>
      <c r="J40" s="47">
        <f t="shared" si="4"/>
        <v>16.165807537309522</v>
      </c>
      <c r="K40" s="47">
        <f t="shared" si="1"/>
        <v>1.76</v>
      </c>
      <c r="L40" s="47">
        <v>65.150000000000006</v>
      </c>
      <c r="M40" s="47">
        <f t="shared" si="2"/>
        <v>919.33333333333337</v>
      </c>
      <c r="N40" s="47">
        <f t="shared" si="3"/>
        <v>919.33333333333337</v>
      </c>
      <c r="O40" s="47">
        <f t="shared" si="5"/>
        <v>919.33333333333337</v>
      </c>
    </row>
    <row r="41" spans="1:15" ht="30" x14ac:dyDescent="0.25">
      <c r="A41" s="45">
        <v>36</v>
      </c>
      <c r="B41" s="53" t="s">
        <v>61</v>
      </c>
      <c r="C41" s="45" t="s">
        <v>16</v>
      </c>
      <c r="D41" s="49">
        <v>2</v>
      </c>
      <c r="E41" s="45">
        <v>3</v>
      </c>
      <c r="F41" s="47">
        <v>449</v>
      </c>
      <c r="G41" s="47">
        <v>449</v>
      </c>
      <c r="H41" s="47">
        <v>463</v>
      </c>
      <c r="I41" s="47">
        <f t="shared" si="0"/>
        <v>453.66666666666669</v>
      </c>
      <c r="J41" s="47">
        <f t="shared" si="4"/>
        <v>8.0829037686547611</v>
      </c>
      <c r="K41" s="47">
        <f t="shared" si="1"/>
        <v>1.78</v>
      </c>
      <c r="L41" s="47">
        <v>65.150000000000006</v>
      </c>
      <c r="M41" s="47">
        <f t="shared" si="2"/>
        <v>453.66666666666669</v>
      </c>
      <c r="N41" s="47">
        <f t="shared" si="3"/>
        <v>453.66666666666669</v>
      </c>
      <c r="O41" s="47">
        <v>907.34</v>
      </c>
    </row>
    <row r="42" spans="1:15" ht="63" x14ac:dyDescent="0.25">
      <c r="A42" s="45">
        <v>37</v>
      </c>
      <c r="B42" s="46" t="s">
        <v>62</v>
      </c>
      <c r="C42" s="45" t="s">
        <v>16</v>
      </c>
      <c r="D42" s="49">
        <v>1</v>
      </c>
      <c r="E42" s="45">
        <v>3</v>
      </c>
      <c r="F42" s="47">
        <v>620</v>
      </c>
      <c r="G42" s="47">
        <v>620</v>
      </c>
      <c r="H42" s="47">
        <v>639</v>
      </c>
      <c r="I42" s="47">
        <f t="shared" si="0"/>
        <v>626.33333333333337</v>
      </c>
      <c r="J42" s="47">
        <f t="shared" si="4"/>
        <v>10.96965511460289</v>
      </c>
      <c r="K42" s="47">
        <f t="shared" si="1"/>
        <v>1.75</v>
      </c>
      <c r="L42" s="47">
        <v>65.150000000000006</v>
      </c>
      <c r="M42" s="47">
        <f t="shared" si="2"/>
        <v>626.33333333333337</v>
      </c>
      <c r="N42" s="47">
        <f t="shared" si="3"/>
        <v>626.33333333333337</v>
      </c>
      <c r="O42" s="47">
        <v>626.33000000000004</v>
      </c>
    </row>
    <row r="43" spans="1:15" ht="78.75" x14ac:dyDescent="0.25">
      <c r="A43" s="45">
        <v>38</v>
      </c>
      <c r="B43" s="45" t="s">
        <v>63</v>
      </c>
      <c r="C43" s="45" t="s">
        <v>16</v>
      </c>
      <c r="D43" s="49">
        <v>1</v>
      </c>
      <c r="E43" s="45">
        <v>3</v>
      </c>
      <c r="F43" s="47">
        <v>2871</v>
      </c>
      <c r="G43" s="47">
        <v>2871</v>
      </c>
      <c r="H43" s="47">
        <v>2958</v>
      </c>
      <c r="I43" s="47">
        <f t="shared" si="0"/>
        <v>2900</v>
      </c>
      <c r="J43" s="47">
        <f t="shared" si="4"/>
        <v>50.229473419497438</v>
      </c>
      <c r="K43" s="47">
        <f t="shared" si="1"/>
        <v>1.73</v>
      </c>
      <c r="L43" s="47">
        <v>65.150000000000006</v>
      </c>
      <c r="M43" s="47">
        <f t="shared" si="2"/>
        <v>2900</v>
      </c>
      <c r="N43" s="47">
        <f t="shared" si="3"/>
        <v>2900</v>
      </c>
      <c r="O43" s="47">
        <f t="shared" si="5"/>
        <v>2900</v>
      </c>
    </row>
    <row r="44" spans="1:15" ht="31.5" x14ac:dyDescent="0.25">
      <c r="A44" s="45">
        <v>39</v>
      </c>
      <c r="B44" s="45" t="s">
        <v>64</v>
      </c>
      <c r="C44" s="45" t="s">
        <v>16</v>
      </c>
      <c r="D44" s="49">
        <v>1</v>
      </c>
      <c r="E44" s="45">
        <v>3</v>
      </c>
      <c r="F44" s="47">
        <v>293</v>
      </c>
      <c r="G44" s="47">
        <v>293</v>
      </c>
      <c r="H44" s="47">
        <v>302</v>
      </c>
      <c r="I44" s="47">
        <f t="shared" si="0"/>
        <v>296</v>
      </c>
      <c r="J44" s="47">
        <f t="shared" si="4"/>
        <v>5.196152422706632</v>
      </c>
      <c r="K44" s="47">
        <f t="shared" si="1"/>
        <v>1.76</v>
      </c>
      <c r="L44" s="47">
        <v>65.150000000000006</v>
      </c>
      <c r="M44" s="47">
        <f t="shared" si="2"/>
        <v>296</v>
      </c>
      <c r="N44" s="47">
        <f t="shared" si="3"/>
        <v>296</v>
      </c>
      <c r="O44" s="47">
        <f t="shared" si="5"/>
        <v>296</v>
      </c>
    </row>
    <row r="45" spans="1:15" ht="31.5" x14ac:dyDescent="0.25">
      <c r="A45" s="45">
        <v>40</v>
      </c>
      <c r="B45" s="45" t="s">
        <v>65</v>
      </c>
      <c r="C45" s="45" t="s">
        <v>16</v>
      </c>
      <c r="D45" s="49">
        <v>1</v>
      </c>
      <c r="E45" s="45">
        <v>3</v>
      </c>
      <c r="F45" s="47">
        <v>640</v>
      </c>
      <c r="G45" s="47">
        <v>640</v>
      </c>
      <c r="H45" s="47">
        <v>660</v>
      </c>
      <c r="I45" s="47">
        <f t="shared" si="0"/>
        <v>646.66666666666663</v>
      </c>
      <c r="J45" s="47">
        <f t="shared" si="4"/>
        <v>11.547005383792516</v>
      </c>
      <c r="K45" s="47">
        <f t="shared" si="1"/>
        <v>1.79</v>
      </c>
      <c r="L45" s="47">
        <v>65.150000000000006</v>
      </c>
      <c r="M45" s="47">
        <f t="shared" si="2"/>
        <v>646.66666666666663</v>
      </c>
      <c r="N45" s="47">
        <f t="shared" si="3"/>
        <v>646.66666666666663</v>
      </c>
      <c r="O45" s="47">
        <f t="shared" si="5"/>
        <v>646.66666666666663</v>
      </c>
    </row>
    <row r="46" spans="1:15" ht="31.5" x14ac:dyDescent="0.25">
      <c r="A46" s="45">
        <v>41</v>
      </c>
      <c r="B46" s="45" t="s">
        <v>66</v>
      </c>
      <c r="C46" s="45" t="s">
        <v>16</v>
      </c>
      <c r="D46" s="49">
        <v>4</v>
      </c>
      <c r="E46" s="45">
        <v>3</v>
      </c>
      <c r="F46" s="47">
        <v>445</v>
      </c>
      <c r="G46" s="47">
        <v>445</v>
      </c>
      <c r="H46" s="47">
        <v>459</v>
      </c>
      <c r="I46" s="47">
        <f t="shared" si="0"/>
        <v>449.66666666666669</v>
      </c>
      <c r="J46" s="47">
        <f t="shared" si="4"/>
        <v>8.0829037686547611</v>
      </c>
      <c r="K46" s="47">
        <f t="shared" si="1"/>
        <v>1.8</v>
      </c>
      <c r="L46" s="47">
        <v>65.150000000000006</v>
      </c>
      <c r="M46" s="47">
        <f t="shared" si="2"/>
        <v>449.66666666666669</v>
      </c>
      <c r="N46" s="47">
        <f t="shared" si="3"/>
        <v>449.66666666666669</v>
      </c>
      <c r="O46" s="47">
        <v>1798.68</v>
      </c>
    </row>
    <row r="47" spans="1:15" ht="63" x14ac:dyDescent="0.25">
      <c r="A47" s="45">
        <v>42</v>
      </c>
      <c r="B47" s="45" t="s">
        <v>67</v>
      </c>
      <c r="C47" s="45" t="s">
        <v>16</v>
      </c>
      <c r="D47" s="49">
        <v>1</v>
      </c>
      <c r="E47" s="45">
        <v>3</v>
      </c>
      <c r="F47" s="47">
        <v>1103</v>
      </c>
      <c r="G47" s="47">
        <v>1103</v>
      </c>
      <c r="H47" s="47">
        <v>1137</v>
      </c>
      <c r="I47" s="47">
        <f t="shared" si="0"/>
        <v>1114.3333333333333</v>
      </c>
      <c r="J47" s="47">
        <f t="shared" si="4"/>
        <v>19.629909152447276</v>
      </c>
      <c r="K47" s="47">
        <f t="shared" si="1"/>
        <v>1.76</v>
      </c>
      <c r="L47" s="47">
        <v>65.150000000000006</v>
      </c>
      <c r="M47" s="47">
        <f t="shared" si="2"/>
        <v>1114.3333333333333</v>
      </c>
      <c r="N47" s="47">
        <f t="shared" si="3"/>
        <v>1114.3333333333333</v>
      </c>
      <c r="O47" s="47">
        <v>1114.33</v>
      </c>
    </row>
    <row r="48" spans="1:15" ht="31.5" x14ac:dyDescent="0.25">
      <c r="A48" s="45">
        <v>43</v>
      </c>
      <c r="B48" s="45" t="s">
        <v>68</v>
      </c>
      <c r="C48" s="45" t="s">
        <v>16</v>
      </c>
      <c r="D48" s="49">
        <v>2</v>
      </c>
      <c r="E48" s="45">
        <v>3</v>
      </c>
      <c r="F48" s="47">
        <v>287</v>
      </c>
      <c r="G48" s="47">
        <v>287</v>
      </c>
      <c r="H48" s="47">
        <v>296</v>
      </c>
      <c r="I48" s="47">
        <f t="shared" si="0"/>
        <v>290</v>
      </c>
      <c r="J48" s="47">
        <f t="shared" si="4"/>
        <v>5.196152422706632</v>
      </c>
      <c r="K48" s="47">
        <f t="shared" si="1"/>
        <v>1.79</v>
      </c>
      <c r="L48" s="47">
        <v>65.150000000000006</v>
      </c>
      <c r="M48" s="47">
        <f t="shared" si="2"/>
        <v>290</v>
      </c>
      <c r="N48" s="47">
        <f t="shared" si="3"/>
        <v>290</v>
      </c>
      <c r="O48" s="47">
        <f t="shared" si="5"/>
        <v>580</v>
      </c>
    </row>
    <row r="49" spans="1:15" ht="78" customHeight="1" x14ac:dyDescent="0.25">
      <c r="A49" s="45">
        <v>44</v>
      </c>
      <c r="B49" s="45" t="s">
        <v>69</v>
      </c>
      <c r="C49" s="45" t="s">
        <v>16</v>
      </c>
      <c r="D49" s="49">
        <v>2</v>
      </c>
      <c r="E49" s="45">
        <v>3</v>
      </c>
      <c r="F49" s="47">
        <v>620</v>
      </c>
      <c r="G49" s="47">
        <v>620</v>
      </c>
      <c r="H49" s="47">
        <v>639</v>
      </c>
      <c r="I49" s="47">
        <f t="shared" si="0"/>
        <v>626.33333333333337</v>
      </c>
      <c r="J49" s="47">
        <f t="shared" si="4"/>
        <v>10.96965511460289</v>
      </c>
      <c r="K49" s="47">
        <f t="shared" si="1"/>
        <v>1.75</v>
      </c>
      <c r="L49" s="47">
        <v>65.150000000000006</v>
      </c>
      <c r="M49" s="47">
        <f t="shared" si="2"/>
        <v>626.33333333333337</v>
      </c>
      <c r="N49" s="47">
        <f t="shared" si="3"/>
        <v>626.33333333333337</v>
      </c>
      <c r="O49" s="47">
        <v>1252.6600000000001</v>
      </c>
    </row>
    <row r="50" spans="1:15" ht="31.5" x14ac:dyDescent="0.25">
      <c r="A50" s="45">
        <v>45</v>
      </c>
      <c r="B50" s="45" t="s">
        <v>70</v>
      </c>
      <c r="C50" s="45" t="s">
        <v>16</v>
      </c>
      <c r="D50" s="49">
        <v>1</v>
      </c>
      <c r="E50" s="45">
        <v>3</v>
      </c>
      <c r="F50" s="47">
        <v>365</v>
      </c>
      <c r="G50" s="47">
        <v>365</v>
      </c>
      <c r="H50" s="47">
        <v>376</v>
      </c>
      <c r="I50" s="47">
        <f t="shared" si="0"/>
        <v>368.66666666666669</v>
      </c>
      <c r="J50" s="47">
        <f t="shared" si="4"/>
        <v>6.3508529610858835</v>
      </c>
      <c r="K50" s="47">
        <f t="shared" si="1"/>
        <v>1.72</v>
      </c>
      <c r="L50" s="47">
        <v>65.150000000000006</v>
      </c>
      <c r="M50" s="47">
        <f t="shared" si="2"/>
        <v>368.66666666666669</v>
      </c>
      <c r="N50" s="47">
        <f t="shared" si="3"/>
        <v>368.66666666666669</v>
      </c>
      <c r="O50" s="47">
        <f t="shared" si="5"/>
        <v>368.66666666666669</v>
      </c>
    </row>
    <row r="51" spans="1:15" ht="31.5" x14ac:dyDescent="0.25">
      <c r="A51" s="45">
        <v>46</v>
      </c>
      <c r="B51" s="45" t="s">
        <v>71</v>
      </c>
      <c r="C51" s="45" t="s">
        <v>16</v>
      </c>
      <c r="D51" s="49">
        <v>1</v>
      </c>
      <c r="E51" s="45">
        <v>3</v>
      </c>
      <c r="F51" s="47">
        <v>720</v>
      </c>
      <c r="G51" s="47">
        <v>720</v>
      </c>
      <c r="H51" s="47">
        <v>742</v>
      </c>
      <c r="I51" s="47">
        <f t="shared" si="0"/>
        <v>727.33333333333337</v>
      </c>
      <c r="J51" s="47">
        <f t="shared" si="4"/>
        <v>12.701705922171767</v>
      </c>
      <c r="K51" s="47">
        <f t="shared" si="1"/>
        <v>1.75</v>
      </c>
      <c r="L51" s="47">
        <v>65.150000000000006</v>
      </c>
      <c r="M51" s="47">
        <f t="shared" si="2"/>
        <v>727.33333333333337</v>
      </c>
      <c r="N51" s="47">
        <f t="shared" si="3"/>
        <v>727.33333333333337</v>
      </c>
      <c r="O51" s="47">
        <v>727.33</v>
      </c>
    </row>
    <row r="52" spans="1:15" ht="47.25" x14ac:dyDescent="0.25">
      <c r="A52" s="45">
        <v>47</v>
      </c>
      <c r="B52" s="45" t="s">
        <v>72</v>
      </c>
      <c r="C52" s="45" t="s">
        <v>16</v>
      </c>
      <c r="D52" s="49">
        <v>1</v>
      </c>
      <c r="E52" s="45">
        <v>3</v>
      </c>
      <c r="F52" s="47">
        <v>210</v>
      </c>
      <c r="G52" s="47">
        <v>210</v>
      </c>
      <c r="H52" s="47">
        <v>217</v>
      </c>
      <c r="I52" s="47">
        <f t="shared" si="0"/>
        <v>212.33333333333334</v>
      </c>
      <c r="J52" s="47">
        <f t="shared" si="4"/>
        <v>4.0414518843273806</v>
      </c>
      <c r="K52" s="47">
        <f t="shared" si="1"/>
        <v>1.9</v>
      </c>
      <c r="L52" s="47">
        <v>65.150000000000006</v>
      </c>
      <c r="M52" s="47">
        <f t="shared" si="2"/>
        <v>212.33333333333334</v>
      </c>
      <c r="N52" s="47">
        <f t="shared" si="3"/>
        <v>212.33333333333334</v>
      </c>
      <c r="O52" s="47">
        <f t="shared" si="5"/>
        <v>212.33333333333334</v>
      </c>
    </row>
    <row r="53" spans="1:15" ht="66" customHeight="1" x14ac:dyDescent="0.25">
      <c r="A53" s="45">
        <v>48</v>
      </c>
      <c r="B53" s="45" t="s">
        <v>73</v>
      </c>
      <c r="C53" s="45" t="s">
        <v>16</v>
      </c>
      <c r="D53" s="49">
        <v>3</v>
      </c>
      <c r="E53" s="45">
        <v>3</v>
      </c>
      <c r="F53" s="47">
        <v>280</v>
      </c>
      <c r="G53" s="47">
        <v>280</v>
      </c>
      <c r="H53" s="47">
        <v>289</v>
      </c>
      <c r="I53" s="47">
        <f t="shared" si="0"/>
        <v>283</v>
      </c>
      <c r="J53" s="47">
        <f t="shared" si="4"/>
        <v>5.196152422706632</v>
      </c>
      <c r="K53" s="47">
        <f t="shared" si="1"/>
        <v>1.84</v>
      </c>
      <c r="L53" s="47">
        <v>65.150000000000006</v>
      </c>
      <c r="M53" s="47">
        <f t="shared" si="2"/>
        <v>283</v>
      </c>
      <c r="N53" s="47">
        <f t="shared" si="3"/>
        <v>283</v>
      </c>
      <c r="O53" s="47">
        <f t="shared" si="5"/>
        <v>849</v>
      </c>
    </row>
    <row r="54" spans="1:15" ht="47.25" x14ac:dyDescent="0.25">
      <c r="A54" s="45">
        <v>49</v>
      </c>
      <c r="B54" s="45" t="s">
        <v>74</v>
      </c>
      <c r="C54" s="45" t="s">
        <v>16</v>
      </c>
      <c r="D54" s="49">
        <v>1</v>
      </c>
      <c r="E54" s="45">
        <v>3</v>
      </c>
      <c r="F54" s="47">
        <v>482</v>
      </c>
      <c r="G54" s="47">
        <v>580</v>
      </c>
      <c r="H54" s="47">
        <v>598</v>
      </c>
      <c r="I54" s="47">
        <f t="shared" si="0"/>
        <v>553.33333333333337</v>
      </c>
      <c r="J54" s="47">
        <f t="shared" si="4"/>
        <v>62.428625912583826</v>
      </c>
      <c r="K54" s="47">
        <f t="shared" si="1"/>
        <v>11.28</v>
      </c>
      <c r="L54" s="47">
        <v>65.150000000000006</v>
      </c>
      <c r="M54" s="47">
        <f t="shared" si="2"/>
        <v>553.33333333333337</v>
      </c>
      <c r="N54" s="47">
        <f t="shared" si="3"/>
        <v>553.33333333333337</v>
      </c>
      <c r="O54" s="47">
        <v>553.33000000000004</v>
      </c>
    </row>
    <row r="55" spans="1:15" ht="47.25" x14ac:dyDescent="0.25">
      <c r="A55" s="45">
        <v>50</v>
      </c>
      <c r="B55" s="45" t="s">
        <v>75</v>
      </c>
      <c r="C55" s="45" t="s">
        <v>16</v>
      </c>
      <c r="D55" s="49">
        <v>2</v>
      </c>
      <c r="E55" s="45">
        <v>3</v>
      </c>
      <c r="F55" s="47">
        <v>449</v>
      </c>
      <c r="G55" s="47">
        <v>449</v>
      </c>
      <c r="H55" s="47">
        <v>463</v>
      </c>
      <c r="I55" s="47">
        <f t="shared" si="0"/>
        <v>453.66666666666669</v>
      </c>
      <c r="J55" s="47">
        <f t="shared" si="4"/>
        <v>8.0829037686547611</v>
      </c>
      <c r="K55" s="47">
        <f t="shared" si="1"/>
        <v>1.78</v>
      </c>
      <c r="L55" s="47">
        <v>65.150000000000006</v>
      </c>
      <c r="M55" s="47">
        <f t="shared" si="2"/>
        <v>453.66666666666669</v>
      </c>
      <c r="N55" s="47">
        <f t="shared" si="3"/>
        <v>453.66666666666669</v>
      </c>
      <c r="O55" s="47">
        <v>907.34</v>
      </c>
    </row>
    <row r="56" spans="1:15" ht="31.5" x14ac:dyDescent="0.25">
      <c r="A56" s="45">
        <v>51</v>
      </c>
      <c r="B56" s="45" t="s">
        <v>76</v>
      </c>
      <c r="C56" s="45" t="s">
        <v>16</v>
      </c>
      <c r="D56" s="49">
        <v>1</v>
      </c>
      <c r="E56" s="45">
        <v>3</v>
      </c>
      <c r="F56" s="47">
        <v>10990</v>
      </c>
      <c r="G56" s="47">
        <v>10990</v>
      </c>
      <c r="H56" s="47">
        <v>11320</v>
      </c>
      <c r="I56" s="47">
        <f t="shared" si="0"/>
        <v>11100</v>
      </c>
      <c r="J56" s="47">
        <f t="shared" si="4"/>
        <v>190.52558883257649</v>
      </c>
      <c r="K56" s="47">
        <f t="shared" si="1"/>
        <v>1.72</v>
      </c>
      <c r="L56" s="47">
        <v>65.150000000000006</v>
      </c>
      <c r="M56" s="47">
        <f t="shared" si="2"/>
        <v>11100</v>
      </c>
      <c r="N56" s="47">
        <f t="shared" si="3"/>
        <v>11100</v>
      </c>
      <c r="O56" s="47">
        <v>11100</v>
      </c>
    </row>
    <row r="57" spans="1:15" ht="15.75" x14ac:dyDescent="0.25">
      <c r="A57" s="45">
        <v>52</v>
      </c>
      <c r="B57" s="45" t="s">
        <v>77</v>
      </c>
      <c r="C57" s="45" t="s">
        <v>16</v>
      </c>
      <c r="D57" s="49">
        <v>2</v>
      </c>
      <c r="E57" s="45">
        <v>3</v>
      </c>
      <c r="F57" s="47">
        <v>2826</v>
      </c>
      <c r="G57" s="47">
        <v>2826</v>
      </c>
      <c r="H57" s="47">
        <v>2911</v>
      </c>
      <c r="I57" s="47">
        <f t="shared" si="0"/>
        <v>2854.3333333333335</v>
      </c>
      <c r="J57" s="47">
        <f t="shared" si="4"/>
        <v>49.074772881118193</v>
      </c>
      <c r="K57" s="47">
        <f t="shared" si="1"/>
        <v>1.72</v>
      </c>
      <c r="L57" s="47">
        <v>65.150000000000006</v>
      </c>
      <c r="M57" s="47">
        <f t="shared" si="2"/>
        <v>2854.3333333333335</v>
      </c>
      <c r="N57" s="47">
        <f t="shared" si="3"/>
        <v>2854.3333333333335</v>
      </c>
      <c r="O57" s="47">
        <v>5708.66</v>
      </c>
    </row>
    <row r="58" spans="1:15" ht="31.5" x14ac:dyDescent="0.25">
      <c r="A58" s="45">
        <v>53</v>
      </c>
      <c r="B58" s="45" t="s">
        <v>78</v>
      </c>
      <c r="C58" s="45" t="s">
        <v>16</v>
      </c>
      <c r="D58" s="49">
        <v>1</v>
      </c>
      <c r="E58" s="45">
        <v>3</v>
      </c>
      <c r="F58" s="47">
        <v>580</v>
      </c>
      <c r="G58" s="47">
        <v>580</v>
      </c>
      <c r="H58" s="47">
        <v>598</v>
      </c>
      <c r="I58" s="47">
        <f t="shared" si="0"/>
        <v>586</v>
      </c>
      <c r="J58" s="47">
        <f t="shared" si="4"/>
        <v>10.392304845413264</v>
      </c>
      <c r="K58" s="47">
        <f t="shared" si="1"/>
        <v>1.77</v>
      </c>
      <c r="L58" s="47">
        <v>65.150000000000006</v>
      </c>
      <c r="M58" s="47">
        <f t="shared" si="2"/>
        <v>586</v>
      </c>
      <c r="N58" s="47">
        <f t="shared" si="3"/>
        <v>586</v>
      </c>
      <c r="O58" s="47">
        <f t="shared" si="5"/>
        <v>586</v>
      </c>
    </row>
    <row r="59" spans="1:15" ht="31.5" x14ac:dyDescent="0.25">
      <c r="A59" s="45">
        <v>54</v>
      </c>
      <c r="B59" s="45" t="s">
        <v>79</v>
      </c>
      <c r="C59" s="45" t="s">
        <v>16</v>
      </c>
      <c r="D59" s="49">
        <v>5</v>
      </c>
      <c r="E59" s="45">
        <v>3</v>
      </c>
      <c r="F59" s="47">
        <v>2000</v>
      </c>
      <c r="G59" s="47">
        <v>2000</v>
      </c>
      <c r="H59" s="47">
        <v>2060</v>
      </c>
      <c r="I59" s="47">
        <f t="shared" si="0"/>
        <v>2020</v>
      </c>
      <c r="J59" s="47">
        <f t="shared" si="4"/>
        <v>34.641016151377549</v>
      </c>
      <c r="K59" s="47">
        <f t="shared" si="1"/>
        <v>1.71</v>
      </c>
      <c r="L59" s="47">
        <v>65.150000000000006</v>
      </c>
      <c r="M59" s="47">
        <f t="shared" si="2"/>
        <v>2020</v>
      </c>
      <c r="N59" s="47">
        <f t="shared" si="3"/>
        <v>2020</v>
      </c>
      <c r="O59" s="47">
        <f t="shared" si="5"/>
        <v>10100</v>
      </c>
    </row>
    <row r="60" spans="1:15" ht="31.5" x14ac:dyDescent="0.25">
      <c r="A60" s="45">
        <v>55</v>
      </c>
      <c r="B60" s="45" t="s">
        <v>80</v>
      </c>
      <c r="C60" s="45" t="s">
        <v>16</v>
      </c>
      <c r="D60" s="49">
        <v>1</v>
      </c>
      <c r="E60" s="45">
        <v>3</v>
      </c>
      <c r="F60" s="47">
        <v>30</v>
      </c>
      <c r="G60" s="47">
        <v>30</v>
      </c>
      <c r="H60" s="47">
        <v>31</v>
      </c>
      <c r="I60" s="47">
        <f t="shared" si="0"/>
        <v>30.333333333333332</v>
      </c>
      <c r="J60" s="47">
        <f t="shared" si="4"/>
        <v>0.57735026918962584</v>
      </c>
      <c r="K60" s="47">
        <f t="shared" si="1"/>
        <v>1.9</v>
      </c>
      <c r="L60" s="47">
        <v>65.150000000000006</v>
      </c>
      <c r="M60" s="47">
        <f t="shared" si="2"/>
        <v>30.333333333333332</v>
      </c>
      <c r="N60" s="47">
        <f t="shared" si="3"/>
        <v>30.333333333333332</v>
      </c>
      <c r="O60" s="47">
        <f t="shared" si="5"/>
        <v>30.333333333333332</v>
      </c>
    </row>
    <row r="61" spans="1:15" ht="47.25" x14ac:dyDescent="0.25">
      <c r="A61" s="45">
        <v>56</v>
      </c>
      <c r="B61" s="45" t="s">
        <v>81</v>
      </c>
      <c r="C61" s="45" t="s">
        <v>16</v>
      </c>
      <c r="D61" s="49">
        <v>1</v>
      </c>
      <c r="E61" s="45">
        <v>3</v>
      </c>
      <c r="F61" s="47">
        <v>137</v>
      </c>
      <c r="G61" s="47">
        <v>137</v>
      </c>
      <c r="H61" s="47">
        <v>142</v>
      </c>
      <c r="I61" s="47">
        <f t="shared" si="0"/>
        <v>138.66666666666666</v>
      </c>
      <c r="J61" s="47">
        <f t="shared" si="4"/>
        <v>2.8867513459481291</v>
      </c>
      <c r="K61" s="47">
        <f t="shared" si="1"/>
        <v>2.08</v>
      </c>
      <c r="L61" s="47">
        <v>65.150000000000006</v>
      </c>
      <c r="M61" s="47">
        <f t="shared" si="2"/>
        <v>138.66666666666666</v>
      </c>
      <c r="N61" s="47">
        <f t="shared" si="3"/>
        <v>138.66666666666666</v>
      </c>
      <c r="O61" s="47">
        <f t="shared" si="5"/>
        <v>138.66666666666666</v>
      </c>
    </row>
    <row r="62" spans="1:15" ht="47.25" x14ac:dyDescent="0.25">
      <c r="A62" s="45">
        <v>57</v>
      </c>
      <c r="B62" s="45" t="s">
        <v>82</v>
      </c>
      <c r="C62" s="45" t="s">
        <v>16</v>
      </c>
      <c r="D62" s="49">
        <v>2</v>
      </c>
      <c r="E62" s="45">
        <v>3</v>
      </c>
      <c r="F62" s="47">
        <v>620</v>
      </c>
      <c r="G62" s="47">
        <v>620</v>
      </c>
      <c r="H62" s="47">
        <v>634</v>
      </c>
      <c r="I62" s="47">
        <f t="shared" si="0"/>
        <v>624.66666666666663</v>
      </c>
      <c r="J62" s="47">
        <f t="shared" si="4"/>
        <v>8.0829037686547611</v>
      </c>
      <c r="K62" s="47">
        <f t="shared" si="1"/>
        <v>1.29</v>
      </c>
      <c r="L62" s="47">
        <v>65.150000000000006</v>
      </c>
      <c r="M62" s="47">
        <f t="shared" si="2"/>
        <v>624.66666666666663</v>
      </c>
      <c r="N62" s="47">
        <f t="shared" si="3"/>
        <v>624.66666666666663</v>
      </c>
      <c r="O62" s="47">
        <v>1249.3399999999999</v>
      </c>
    </row>
    <row r="63" spans="1:15" ht="31.5" x14ac:dyDescent="0.25">
      <c r="A63" s="45">
        <v>58</v>
      </c>
      <c r="B63" s="45" t="s">
        <v>83</v>
      </c>
      <c r="C63" s="45" t="s">
        <v>16</v>
      </c>
      <c r="D63" s="49">
        <v>2</v>
      </c>
      <c r="E63" s="45">
        <v>3</v>
      </c>
      <c r="F63" s="47">
        <v>215</v>
      </c>
      <c r="G63" s="47">
        <v>215</v>
      </c>
      <c r="H63" s="47">
        <v>222</v>
      </c>
      <c r="I63" s="47">
        <f t="shared" si="0"/>
        <v>217.33333333333334</v>
      </c>
      <c r="J63" s="47">
        <f t="shared" si="4"/>
        <v>4.0414518843273806</v>
      </c>
      <c r="K63" s="47">
        <f t="shared" si="1"/>
        <v>1.86</v>
      </c>
      <c r="L63" s="47">
        <v>65.150000000000006</v>
      </c>
      <c r="M63" s="47">
        <f t="shared" si="2"/>
        <v>217.33333333333334</v>
      </c>
      <c r="N63" s="47">
        <f t="shared" si="3"/>
        <v>217.33333333333334</v>
      </c>
      <c r="O63" s="47">
        <v>434.66</v>
      </c>
    </row>
    <row r="64" spans="1:15" ht="31.5" x14ac:dyDescent="0.25">
      <c r="A64" s="45">
        <v>59</v>
      </c>
      <c r="B64" s="45" t="s">
        <v>84</v>
      </c>
      <c r="C64" s="45" t="s">
        <v>16</v>
      </c>
      <c r="D64" s="49">
        <v>3</v>
      </c>
      <c r="E64" s="45">
        <v>3</v>
      </c>
      <c r="F64" s="47">
        <v>61</v>
      </c>
      <c r="G64" s="47">
        <v>61</v>
      </c>
      <c r="H64" s="47">
        <v>63</v>
      </c>
      <c r="I64" s="47">
        <f t="shared" si="0"/>
        <v>61.666666666666664</v>
      </c>
      <c r="J64" s="47">
        <f t="shared" si="4"/>
        <v>1.1547005383792517</v>
      </c>
      <c r="K64" s="47">
        <f t="shared" si="1"/>
        <v>1.87</v>
      </c>
      <c r="L64" s="47">
        <v>65.150000000000006</v>
      </c>
      <c r="M64" s="47">
        <f t="shared" si="2"/>
        <v>61.666666666666664</v>
      </c>
      <c r="N64" s="47">
        <f t="shared" si="3"/>
        <v>61.666666666666664</v>
      </c>
      <c r="O64" s="47">
        <v>185.01</v>
      </c>
    </row>
    <row r="65" spans="1:15" ht="31.5" x14ac:dyDescent="0.25">
      <c r="A65" s="45">
        <v>60</v>
      </c>
      <c r="B65" s="45" t="s">
        <v>85</v>
      </c>
      <c r="C65" s="45" t="s">
        <v>16</v>
      </c>
      <c r="D65" s="49">
        <v>4</v>
      </c>
      <c r="E65" s="45">
        <v>3</v>
      </c>
      <c r="F65" s="47">
        <v>193</v>
      </c>
      <c r="G65" s="47">
        <v>193</v>
      </c>
      <c r="H65" s="47">
        <v>199</v>
      </c>
      <c r="I65" s="47">
        <f t="shared" si="0"/>
        <v>195</v>
      </c>
      <c r="J65" s="47">
        <f t="shared" si="4"/>
        <v>3.4641016151377544</v>
      </c>
      <c r="K65" s="47">
        <f t="shared" si="1"/>
        <v>1.78</v>
      </c>
      <c r="L65" s="47">
        <v>65.150000000000006</v>
      </c>
      <c r="M65" s="47">
        <f t="shared" si="2"/>
        <v>195</v>
      </c>
      <c r="N65" s="47">
        <f t="shared" si="3"/>
        <v>195</v>
      </c>
      <c r="O65" s="47">
        <f t="shared" si="5"/>
        <v>780</v>
      </c>
    </row>
    <row r="66" spans="1:15" ht="47.25" x14ac:dyDescent="0.25">
      <c r="A66" s="45">
        <v>61</v>
      </c>
      <c r="B66" s="45" t="s">
        <v>110</v>
      </c>
      <c r="C66" s="45" t="s">
        <v>16</v>
      </c>
      <c r="D66" s="49">
        <v>1</v>
      </c>
      <c r="E66" s="45">
        <v>3</v>
      </c>
      <c r="F66" s="47">
        <v>445</v>
      </c>
      <c r="G66" s="47">
        <v>445</v>
      </c>
      <c r="H66" s="47">
        <v>459</v>
      </c>
      <c r="I66" s="47">
        <f t="shared" si="0"/>
        <v>449.66666666666669</v>
      </c>
      <c r="J66" s="47">
        <f t="shared" si="4"/>
        <v>8.0829037686547611</v>
      </c>
      <c r="K66" s="47">
        <f t="shared" si="1"/>
        <v>1.8</v>
      </c>
      <c r="L66" s="47">
        <v>65.150000000000006</v>
      </c>
      <c r="M66" s="47">
        <f t="shared" si="2"/>
        <v>449.66666666666669</v>
      </c>
      <c r="N66" s="47">
        <f t="shared" si="3"/>
        <v>449.66666666666669</v>
      </c>
      <c r="O66" s="47">
        <f t="shared" si="5"/>
        <v>449.66666666666669</v>
      </c>
    </row>
    <row r="67" spans="1:15" ht="47.25" x14ac:dyDescent="0.25">
      <c r="A67" s="45">
        <v>62</v>
      </c>
      <c r="B67" s="45" t="s">
        <v>86</v>
      </c>
      <c r="C67" s="45" t="s">
        <v>16</v>
      </c>
      <c r="D67" s="49">
        <v>1</v>
      </c>
      <c r="E67" s="45">
        <v>3</v>
      </c>
      <c r="F67" s="47">
        <v>687</v>
      </c>
      <c r="G67" s="47">
        <v>687</v>
      </c>
      <c r="H67" s="47">
        <v>708</v>
      </c>
      <c r="I67" s="47">
        <f t="shared" si="0"/>
        <v>694</v>
      </c>
      <c r="J67" s="47">
        <f t="shared" si="4"/>
        <v>12.124355652982141</v>
      </c>
      <c r="K67" s="47">
        <f t="shared" si="1"/>
        <v>1.75</v>
      </c>
      <c r="L67" s="47">
        <v>65.150000000000006</v>
      </c>
      <c r="M67" s="47">
        <f t="shared" si="2"/>
        <v>694</v>
      </c>
      <c r="N67" s="47">
        <f t="shared" si="3"/>
        <v>694</v>
      </c>
      <c r="O67" s="47">
        <f t="shared" si="5"/>
        <v>694</v>
      </c>
    </row>
    <row r="68" spans="1:15" ht="31.5" x14ac:dyDescent="0.25">
      <c r="A68" s="45">
        <v>63</v>
      </c>
      <c r="B68" s="45" t="s">
        <v>87</v>
      </c>
      <c r="C68" s="45" t="s">
        <v>16</v>
      </c>
      <c r="D68" s="49">
        <v>2</v>
      </c>
      <c r="E68" s="45">
        <v>3</v>
      </c>
      <c r="F68" s="47">
        <v>108</v>
      </c>
      <c r="G68" s="47">
        <v>108</v>
      </c>
      <c r="H68" s="47">
        <v>112</v>
      </c>
      <c r="I68" s="47">
        <f t="shared" si="0"/>
        <v>109.33333333333333</v>
      </c>
      <c r="J68" s="47">
        <f t="shared" ref="J68:J89" si="7">STDEV(F68:H68)</f>
        <v>2.3094010767585034</v>
      </c>
      <c r="K68" s="47">
        <f t="shared" ref="K68:K89" si="8">ROUND(J68/I68*100,2)</f>
        <v>2.11</v>
      </c>
      <c r="L68" s="47">
        <v>65.150000000000006</v>
      </c>
      <c r="M68" s="47">
        <f t="shared" si="2"/>
        <v>109.33333333333333</v>
      </c>
      <c r="N68" s="47">
        <f t="shared" si="3"/>
        <v>109.33333333333333</v>
      </c>
      <c r="O68" s="47">
        <v>218.66</v>
      </c>
    </row>
    <row r="69" spans="1:15" ht="31.5" x14ac:dyDescent="0.25">
      <c r="A69" s="45">
        <v>64</v>
      </c>
      <c r="B69" s="45" t="s">
        <v>88</v>
      </c>
      <c r="C69" s="45" t="s">
        <v>16</v>
      </c>
      <c r="D69" s="49">
        <v>2</v>
      </c>
      <c r="E69" s="45">
        <v>3</v>
      </c>
      <c r="F69" s="47">
        <v>77</v>
      </c>
      <c r="G69" s="47">
        <v>77</v>
      </c>
      <c r="H69" s="47">
        <v>80</v>
      </c>
      <c r="I69" s="47">
        <f t="shared" ref="I69:I89" si="9">AVERAGE(F69:H69)</f>
        <v>78</v>
      </c>
      <c r="J69" s="47">
        <f t="shared" si="7"/>
        <v>1.7320508075688772</v>
      </c>
      <c r="K69" s="47">
        <f t="shared" si="8"/>
        <v>2.2200000000000002</v>
      </c>
      <c r="L69" s="47">
        <v>65.150000000000006</v>
      </c>
      <c r="M69" s="47">
        <f t="shared" ref="M69:M89" si="10">I69</f>
        <v>78</v>
      </c>
      <c r="N69" s="47">
        <f t="shared" ref="N69:N89" si="11">M69</f>
        <v>78</v>
      </c>
      <c r="O69" s="47">
        <f t="shared" ref="O69:O84" si="12">N69*D69</f>
        <v>156</v>
      </c>
    </row>
    <row r="70" spans="1:15" ht="31.5" x14ac:dyDescent="0.25">
      <c r="A70" s="45">
        <v>65</v>
      </c>
      <c r="B70" s="45" t="s">
        <v>89</v>
      </c>
      <c r="C70" s="45" t="s">
        <v>16</v>
      </c>
      <c r="D70" s="49">
        <v>4</v>
      </c>
      <c r="E70" s="45">
        <v>3</v>
      </c>
      <c r="F70" s="47">
        <v>118</v>
      </c>
      <c r="G70" s="47">
        <v>118</v>
      </c>
      <c r="H70" s="47">
        <v>122</v>
      </c>
      <c r="I70" s="47">
        <f t="shared" si="9"/>
        <v>119.33333333333333</v>
      </c>
      <c r="J70" s="47">
        <f t="shared" si="7"/>
        <v>2.3094010767585034</v>
      </c>
      <c r="K70" s="47">
        <f t="shared" si="8"/>
        <v>1.94</v>
      </c>
      <c r="L70" s="47">
        <v>65.150000000000006</v>
      </c>
      <c r="M70" s="47">
        <f t="shared" si="10"/>
        <v>119.33333333333333</v>
      </c>
      <c r="N70" s="47">
        <f t="shared" si="11"/>
        <v>119.33333333333333</v>
      </c>
      <c r="O70" s="47">
        <v>477.32</v>
      </c>
    </row>
    <row r="71" spans="1:15" ht="31.5" x14ac:dyDescent="0.25">
      <c r="A71" s="45">
        <v>66</v>
      </c>
      <c r="B71" s="45" t="s">
        <v>90</v>
      </c>
      <c r="C71" s="45" t="s">
        <v>16</v>
      </c>
      <c r="D71" s="49">
        <v>2</v>
      </c>
      <c r="E71" s="45">
        <v>3</v>
      </c>
      <c r="F71" s="47">
        <v>61</v>
      </c>
      <c r="G71" s="47">
        <v>61</v>
      </c>
      <c r="H71" s="47">
        <v>63</v>
      </c>
      <c r="I71" s="47">
        <f t="shared" si="9"/>
        <v>61.666666666666664</v>
      </c>
      <c r="J71" s="47">
        <f t="shared" si="7"/>
        <v>1.1547005383792517</v>
      </c>
      <c r="K71" s="47">
        <f t="shared" si="8"/>
        <v>1.87</v>
      </c>
      <c r="L71" s="47">
        <v>65.150000000000006</v>
      </c>
      <c r="M71" s="47">
        <f t="shared" si="10"/>
        <v>61.666666666666664</v>
      </c>
      <c r="N71" s="47">
        <f t="shared" si="11"/>
        <v>61.666666666666664</v>
      </c>
      <c r="O71" s="47">
        <v>123.34</v>
      </c>
    </row>
    <row r="72" spans="1:15" ht="31.5" x14ac:dyDescent="0.25">
      <c r="A72" s="45">
        <v>67</v>
      </c>
      <c r="B72" s="45" t="s">
        <v>91</v>
      </c>
      <c r="C72" s="45" t="s">
        <v>16</v>
      </c>
      <c r="D72" s="49">
        <v>1</v>
      </c>
      <c r="E72" s="45">
        <v>3</v>
      </c>
      <c r="F72" s="47">
        <v>1103</v>
      </c>
      <c r="G72" s="47">
        <v>1103</v>
      </c>
      <c r="H72" s="47">
        <v>1137</v>
      </c>
      <c r="I72" s="47">
        <f t="shared" si="9"/>
        <v>1114.3333333333333</v>
      </c>
      <c r="J72" s="47">
        <f t="shared" si="7"/>
        <v>19.629909152447276</v>
      </c>
      <c r="K72" s="47">
        <f t="shared" si="8"/>
        <v>1.76</v>
      </c>
      <c r="L72" s="47">
        <v>65.150000000000006</v>
      </c>
      <c r="M72" s="47">
        <f t="shared" si="10"/>
        <v>1114.3333333333333</v>
      </c>
      <c r="N72" s="47">
        <f t="shared" si="11"/>
        <v>1114.3333333333333</v>
      </c>
      <c r="O72" s="47">
        <f t="shared" si="12"/>
        <v>1114.3333333333333</v>
      </c>
    </row>
    <row r="73" spans="1:15" ht="47.25" x14ac:dyDescent="0.25">
      <c r="A73" s="45">
        <v>68</v>
      </c>
      <c r="B73" s="45" t="s">
        <v>92</v>
      </c>
      <c r="C73" s="45" t="s">
        <v>16</v>
      </c>
      <c r="D73" s="49">
        <v>1</v>
      </c>
      <c r="E73" s="45">
        <v>3</v>
      </c>
      <c r="F73" s="47">
        <v>628</v>
      </c>
      <c r="G73" s="47">
        <v>628</v>
      </c>
      <c r="H73" s="47">
        <v>647</v>
      </c>
      <c r="I73" s="47">
        <f t="shared" si="9"/>
        <v>634.33333333333337</v>
      </c>
      <c r="J73" s="47">
        <f t="shared" si="7"/>
        <v>10.96965511460289</v>
      </c>
      <c r="K73" s="47">
        <f t="shared" si="8"/>
        <v>1.73</v>
      </c>
      <c r="L73" s="47">
        <v>65.150000000000006</v>
      </c>
      <c r="M73" s="47">
        <f t="shared" si="10"/>
        <v>634.33333333333337</v>
      </c>
      <c r="N73" s="47">
        <f t="shared" si="11"/>
        <v>634.33333333333337</v>
      </c>
      <c r="O73" s="47">
        <f t="shared" si="12"/>
        <v>634.33333333333337</v>
      </c>
    </row>
    <row r="74" spans="1:15" ht="47.25" x14ac:dyDescent="0.25">
      <c r="A74" s="45">
        <v>69</v>
      </c>
      <c r="B74" s="45" t="s">
        <v>93</v>
      </c>
      <c r="C74" s="45" t="s">
        <v>16</v>
      </c>
      <c r="D74" s="49">
        <v>1</v>
      </c>
      <c r="E74" s="45">
        <v>3</v>
      </c>
      <c r="F74" s="47">
        <v>1125</v>
      </c>
      <c r="G74" s="47">
        <v>1125</v>
      </c>
      <c r="H74" s="47">
        <v>1159</v>
      </c>
      <c r="I74" s="47">
        <f t="shared" si="9"/>
        <v>1136.3333333333333</v>
      </c>
      <c r="J74" s="47">
        <f t="shared" si="7"/>
        <v>19.629909152447276</v>
      </c>
      <c r="K74" s="47">
        <f t="shared" si="8"/>
        <v>1.73</v>
      </c>
      <c r="L74" s="47">
        <v>65.150000000000006</v>
      </c>
      <c r="M74" s="47">
        <f t="shared" si="10"/>
        <v>1136.3333333333333</v>
      </c>
      <c r="N74" s="47">
        <f t="shared" si="11"/>
        <v>1136.3333333333333</v>
      </c>
      <c r="O74" s="47">
        <v>1136.33</v>
      </c>
    </row>
    <row r="75" spans="1:15" ht="31.5" x14ac:dyDescent="0.25">
      <c r="A75" s="45">
        <v>70</v>
      </c>
      <c r="B75" s="45" t="s">
        <v>94</v>
      </c>
      <c r="C75" s="45" t="s">
        <v>16</v>
      </c>
      <c r="D75" s="49">
        <v>2</v>
      </c>
      <c r="E75" s="45">
        <v>3</v>
      </c>
      <c r="F75" s="47">
        <v>303</v>
      </c>
      <c r="G75" s="47">
        <v>303</v>
      </c>
      <c r="H75" s="47">
        <v>313</v>
      </c>
      <c r="I75" s="47">
        <f t="shared" si="9"/>
        <v>306.33333333333331</v>
      </c>
      <c r="J75" s="47">
        <f t="shared" si="7"/>
        <v>5.7735026918962582</v>
      </c>
      <c r="K75" s="47">
        <f t="shared" si="8"/>
        <v>1.88</v>
      </c>
      <c r="L75" s="47">
        <v>65.150000000000006</v>
      </c>
      <c r="M75" s="47">
        <f t="shared" si="10"/>
        <v>306.33333333333331</v>
      </c>
      <c r="N75" s="47">
        <f t="shared" si="11"/>
        <v>306.33333333333331</v>
      </c>
      <c r="O75" s="47">
        <v>612.66</v>
      </c>
    </row>
    <row r="76" spans="1:15" ht="31.5" x14ac:dyDescent="0.25">
      <c r="A76" s="45">
        <v>71</v>
      </c>
      <c r="B76" s="45" t="s">
        <v>95</v>
      </c>
      <c r="C76" s="45" t="s">
        <v>16</v>
      </c>
      <c r="D76" s="49">
        <v>1</v>
      </c>
      <c r="E76" s="45">
        <v>3</v>
      </c>
      <c r="F76" s="47">
        <v>4186</v>
      </c>
      <c r="G76" s="47">
        <v>4186</v>
      </c>
      <c r="H76" s="47">
        <v>4312</v>
      </c>
      <c r="I76" s="47">
        <f t="shared" si="9"/>
        <v>4228</v>
      </c>
      <c r="J76" s="47">
        <f t="shared" si="7"/>
        <v>72.746133917892848</v>
      </c>
      <c r="K76" s="47">
        <f t="shared" si="8"/>
        <v>1.72</v>
      </c>
      <c r="L76" s="47">
        <v>65.150000000000006</v>
      </c>
      <c r="M76" s="47">
        <f t="shared" si="10"/>
        <v>4228</v>
      </c>
      <c r="N76" s="47">
        <f t="shared" si="11"/>
        <v>4228</v>
      </c>
      <c r="O76" s="47">
        <f t="shared" si="12"/>
        <v>4228</v>
      </c>
    </row>
    <row r="77" spans="1:15" ht="47.25" x14ac:dyDescent="0.25">
      <c r="A77" s="45">
        <v>72</v>
      </c>
      <c r="B77" s="45" t="s">
        <v>96</v>
      </c>
      <c r="C77" s="45" t="s">
        <v>16</v>
      </c>
      <c r="D77" s="49">
        <v>1</v>
      </c>
      <c r="E77" s="45">
        <v>3</v>
      </c>
      <c r="F77" s="47">
        <v>685</v>
      </c>
      <c r="G77" s="47">
        <v>685</v>
      </c>
      <c r="H77" s="47">
        <v>706</v>
      </c>
      <c r="I77" s="47">
        <f t="shared" si="9"/>
        <v>692</v>
      </c>
      <c r="J77" s="47">
        <f t="shared" si="7"/>
        <v>12.124355652982141</v>
      </c>
      <c r="K77" s="47">
        <f t="shared" si="8"/>
        <v>1.75</v>
      </c>
      <c r="L77" s="47">
        <v>65.150000000000006</v>
      </c>
      <c r="M77" s="47">
        <f t="shared" si="10"/>
        <v>692</v>
      </c>
      <c r="N77" s="47">
        <f t="shared" si="11"/>
        <v>692</v>
      </c>
      <c r="O77" s="47">
        <f t="shared" si="12"/>
        <v>692</v>
      </c>
    </row>
    <row r="78" spans="1:15" ht="63" x14ac:dyDescent="0.25">
      <c r="A78" s="45">
        <v>73</v>
      </c>
      <c r="B78" s="45" t="s">
        <v>97</v>
      </c>
      <c r="C78" s="45" t="s">
        <v>49</v>
      </c>
      <c r="D78" s="49">
        <v>4</v>
      </c>
      <c r="E78" s="45">
        <v>3</v>
      </c>
      <c r="F78" s="47">
        <v>623</v>
      </c>
      <c r="G78" s="47">
        <v>623</v>
      </c>
      <c r="H78" s="47">
        <v>642</v>
      </c>
      <c r="I78" s="47">
        <f t="shared" si="9"/>
        <v>629.33333333333337</v>
      </c>
      <c r="J78" s="47">
        <f t="shared" si="7"/>
        <v>10.96965511460289</v>
      </c>
      <c r="K78" s="47">
        <f t="shared" si="8"/>
        <v>1.74</v>
      </c>
      <c r="L78" s="47">
        <v>65.150000000000006</v>
      </c>
      <c r="M78" s="47">
        <f t="shared" si="10"/>
        <v>629.33333333333337</v>
      </c>
      <c r="N78" s="47">
        <f t="shared" si="11"/>
        <v>629.33333333333337</v>
      </c>
      <c r="O78" s="47">
        <v>2517.3200000000002</v>
      </c>
    </row>
    <row r="79" spans="1:15" ht="63" x14ac:dyDescent="0.25">
      <c r="A79" s="45">
        <v>74</v>
      </c>
      <c r="B79" s="45" t="s">
        <v>98</v>
      </c>
      <c r="C79" s="45" t="s">
        <v>49</v>
      </c>
      <c r="D79" s="49">
        <v>4</v>
      </c>
      <c r="E79" s="45">
        <v>3</v>
      </c>
      <c r="F79" s="47">
        <v>385</v>
      </c>
      <c r="G79" s="47">
        <v>385</v>
      </c>
      <c r="H79" s="47">
        <v>397</v>
      </c>
      <c r="I79" s="47">
        <f t="shared" si="9"/>
        <v>389</v>
      </c>
      <c r="J79" s="47">
        <f t="shared" si="7"/>
        <v>6.9282032302755088</v>
      </c>
      <c r="K79" s="47">
        <f t="shared" si="8"/>
        <v>1.78</v>
      </c>
      <c r="L79" s="47">
        <v>65.150000000000006</v>
      </c>
      <c r="M79" s="47">
        <f t="shared" si="10"/>
        <v>389</v>
      </c>
      <c r="N79" s="47">
        <f t="shared" si="11"/>
        <v>389</v>
      </c>
      <c r="O79" s="47">
        <f t="shared" si="12"/>
        <v>1556</v>
      </c>
    </row>
    <row r="80" spans="1:15" ht="15.75" x14ac:dyDescent="0.25">
      <c r="A80" s="45">
        <v>75</v>
      </c>
      <c r="B80" s="45" t="s">
        <v>99</v>
      </c>
      <c r="C80" s="45" t="s">
        <v>16</v>
      </c>
      <c r="D80" s="49">
        <v>4</v>
      </c>
      <c r="E80" s="45">
        <v>3</v>
      </c>
      <c r="F80" s="47">
        <v>99</v>
      </c>
      <c r="G80" s="47">
        <v>99</v>
      </c>
      <c r="H80" s="47">
        <v>102</v>
      </c>
      <c r="I80" s="47">
        <f t="shared" si="9"/>
        <v>100</v>
      </c>
      <c r="J80" s="47">
        <f t="shared" si="7"/>
        <v>1.7320508075688772</v>
      </c>
      <c r="K80" s="47">
        <f t="shared" si="8"/>
        <v>1.73</v>
      </c>
      <c r="L80" s="47">
        <v>65.150000000000006</v>
      </c>
      <c r="M80" s="47">
        <f t="shared" si="10"/>
        <v>100</v>
      </c>
      <c r="N80" s="47">
        <f t="shared" si="11"/>
        <v>100</v>
      </c>
      <c r="O80" s="47">
        <f t="shared" si="12"/>
        <v>400</v>
      </c>
    </row>
    <row r="81" spans="1:15" ht="15.75" x14ac:dyDescent="0.25">
      <c r="A81" s="45">
        <v>76</v>
      </c>
      <c r="B81" s="45" t="s">
        <v>109</v>
      </c>
      <c r="C81" s="45" t="s">
        <v>16</v>
      </c>
      <c r="D81" s="49">
        <v>2</v>
      </c>
      <c r="E81" s="45">
        <v>3</v>
      </c>
      <c r="F81" s="47">
        <v>85</v>
      </c>
      <c r="G81" s="47">
        <v>85</v>
      </c>
      <c r="H81" s="47">
        <v>88</v>
      </c>
      <c r="I81" s="47">
        <f t="shared" si="9"/>
        <v>86</v>
      </c>
      <c r="J81" s="47">
        <f t="shared" si="7"/>
        <v>1.7320508075688772</v>
      </c>
      <c r="K81" s="47">
        <f t="shared" si="8"/>
        <v>2.0099999999999998</v>
      </c>
      <c r="L81" s="47">
        <v>65.150000000000006</v>
      </c>
      <c r="M81" s="47">
        <f t="shared" si="10"/>
        <v>86</v>
      </c>
      <c r="N81" s="47">
        <f t="shared" si="11"/>
        <v>86</v>
      </c>
      <c r="O81" s="47">
        <f t="shared" si="12"/>
        <v>172</v>
      </c>
    </row>
    <row r="82" spans="1:15" ht="15.75" x14ac:dyDescent="0.25">
      <c r="A82" s="45">
        <v>77</v>
      </c>
      <c r="B82" s="45" t="s">
        <v>100</v>
      </c>
      <c r="C82" s="45" t="s">
        <v>16</v>
      </c>
      <c r="D82" s="49">
        <v>5</v>
      </c>
      <c r="E82" s="45">
        <v>3</v>
      </c>
      <c r="F82" s="47">
        <v>55</v>
      </c>
      <c r="G82" s="47">
        <v>55</v>
      </c>
      <c r="H82" s="47">
        <v>57</v>
      </c>
      <c r="I82" s="47">
        <f t="shared" si="9"/>
        <v>55.666666666666664</v>
      </c>
      <c r="J82" s="47">
        <f t="shared" si="7"/>
        <v>1.1547005383792517</v>
      </c>
      <c r="K82" s="47">
        <f t="shared" si="8"/>
        <v>2.0699999999999998</v>
      </c>
      <c r="L82" s="47">
        <v>65.150000000000006</v>
      </c>
      <c r="M82" s="47">
        <f t="shared" si="10"/>
        <v>55.666666666666664</v>
      </c>
      <c r="N82" s="47">
        <f t="shared" si="11"/>
        <v>55.666666666666664</v>
      </c>
      <c r="O82" s="47">
        <v>278.35000000000002</v>
      </c>
    </row>
    <row r="83" spans="1:15" ht="15.75" x14ac:dyDescent="0.25">
      <c r="A83" s="45">
        <v>78</v>
      </c>
      <c r="B83" s="45" t="s">
        <v>101</v>
      </c>
      <c r="C83" s="45" t="s">
        <v>16</v>
      </c>
      <c r="D83" s="49">
        <v>2</v>
      </c>
      <c r="E83" s="45">
        <v>3</v>
      </c>
      <c r="F83" s="47">
        <v>51</v>
      </c>
      <c r="G83" s="47">
        <v>51</v>
      </c>
      <c r="H83" s="47">
        <v>53</v>
      </c>
      <c r="I83" s="47">
        <f t="shared" si="9"/>
        <v>51.666666666666664</v>
      </c>
      <c r="J83" s="47">
        <f t="shared" si="7"/>
        <v>1.1547005383792517</v>
      </c>
      <c r="K83" s="47">
        <f t="shared" si="8"/>
        <v>2.23</v>
      </c>
      <c r="L83" s="47">
        <v>65.150000000000006</v>
      </c>
      <c r="M83" s="47">
        <f t="shared" si="10"/>
        <v>51.666666666666664</v>
      </c>
      <c r="N83" s="47">
        <f t="shared" si="11"/>
        <v>51.666666666666664</v>
      </c>
      <c r="O83" s="47">
        <v>103.34</v>
      </c>
    </row>
    <row r="84" spans="1:15" ht="31.5" x14ac:dyDescent="0.25">
      <c r="A84" s="45">
        <v>79</v>
      </c>
      <c r="B84" s="45" t="s">
        <v>102</v>
      </c>
      <c r="C84" s="45" t="s">
        <v>16</v>
      </c>
      <c r="D84" s="49">
        <v>4</v>
      </c>
      <c r="E84" s="45">
        <v>3</v>
      </c>
      <c r="F84" s="47">
        <v>10070</v>
      </c>
      <c r="G84" s="47">
        <v>10070</v>
      </c>
      <c r="H84" s="47">
        <v>10373</v>
      </c>
      <c r="I84" s="47">
        <f t="shared" si="9"/>
        <v>10171</v>
      </c>
      <c r="J84" s="47">
        <f t="shared" si="7"/>
        <v>174.93713156445659</v>
      </c>
      <c r="K84" s="47">
        <f t="shared" si="8"/>
        <v>1.72</v>
      </c>
      <c r="L84" s="47">
        <v>65.150000000000006</v>
      </c>
      <c r="M84" s="47">
        <f t="shared" si="10"/>
        <v>10171</v>
      </c>
      <c r="N84" s="47">
        <f t="shared" si="11"/>
        <v>10171</v>
      </c>
      <c r="O84" s="47">
        <f t="shared" si="12"/>
        <v>40684</v>
      </c>
    </row>
    <row r="85" spans="1:15" ht="31.5" x14ac:dyDescent="0.25">
      <c r="A85" s="45">
        <v>80</v>
      </c>
      <c r="B85" s="45" t="s">
        <v>103</v>
      </c>
      <c r="C85" s="45" t="s">
        <v>16</v>
      </c>
      <c r="D85" s="49">
        <v>2</v>
      </c>
      <c r="E85" s="45">
        <v>3</v>
      </c>
      <c r="F85" s="47">
        <v>5435</v>
      </c>
      <c r="G85" s="47">
        <v>5435</v>
      </c>
      <c r="H85" s="47">
        <v>5599</v>
      </c>
      <c r="I85" s="47">
        <f t="shared" si="9"/>
        <v>5489.666666666667</v>
      </c>
      <c r="J85" s="47">
        <f t="shared" si="7"/>
        <v>94.685444147098622</v>
      </c>
      <c r="K85" s="47">
        <f t="shared" si="8"/>
        <v>1.72</v>
      </c>
      <c r="L85" s="47">
        <v>65.150000000000006</v>
      </c>
      <c r="M85" s="47">
        <f t="shared" si="10"/>
        <v>5489.666666666667</v>
      </c>
      <c r="N85" s="47">
        <f t="shared" si="11"/>
        <v>5489.666666666667</v>
      </c>
      <c r="O85" s="47">
        <v>10979.34</v>
      </c>
    </row>
    <row r="86" spans="1:15" ht="94.5" x14ac:dyDescent="0.25">
      <c r="A86" s="45">
        <v>81</v>
      </c>
      <c r="B86" s="45" t="s">
        <v>104</v>
      </c>
      <c r="C86" s="45" t="s">
        <v>16</v>
      </c>
      <c r="D86" s="49">
        <v>10</v>
      </c>
      <c r="E86" s="45">
        <v>3</v>
      </c>
      <c r="F86" s="47">
        <v>50</v>
      </c>
      <c r="G86" s="47">
        <v>50</v>
      </c>
      <c r="H86" s="47">
        <v>52</v>
      </c>
      <c r="I86" s="47">
        <f t="shared" si="9"/>
        <v>50.666666666666664</v>
      </c>
      <c r="J86" s="47">
        <f t="shared" si="7"/>
        <v>1.1547005383792517</v>
      </c>
      <c r="K86" s="47">
        <f t="shared" si="8"/>
        <v>2.2799999999999998</v>
      </c>
      <c r="L86" s="47">
        <v>65.150000000000006</v>
      </c>
      <c r="M86" s="47">
        <f t="shared" si="10"/>
        <v>50.666666666666664</v>
      </c>
      <c r="N86" s="47">
        <f t="shared" si="11"/>
        <v>50.666666666666664</v>
      </c>
      <c r="O86" s="47">
        <v>506.7</v>
      </c>
    </row>
    <row r="87" spans="1:15" ht="94.5" x14ac:dyDescent="0.25">
      <c r="A87" s="45">
        <v>82</v>
      </c>
      <c r="B87" s="45" t="s">
        <v>105</v>
      </c>
      <c r="C87" s="45" t="s">
        <v>16</v>
      </c>
      <c r="D87" s="49">
        <v>10</v>
      </c>
      <c r="E87" s="45">
        <v>3</v>
      </c>
      <c r="F87" s="47">
        <v>38</v>
      </c>
      <c r="G87" s="47">
        <v>38</v>
      </c>
      <c r="H87" s="47">
        <v>40</v>
      </c>
      <c r="I87" s="47">
        <f t="shared" si="9"/>
        <v>38.666666666666664</v>
      </c>
      <c r="J87" s="47">
        <f t="shared" si="7"/>
        <v>1.1547005383792517</v>
      </c>
      <c r="K87" s="47">
        <f t="shared" si="8"/>
        <v>2.99</v>
      </c>
      <c r="L87" s="47">
        <v>65.150000000000006</v>
      </c>
      <c r="M87" s="47">
        <f t="shared" si="10"/>
        <v>38.666666666666664</v>
      </c>
      <c r="N87" s="47">
        <f t="shared" si="11"/>
        <v>38.666666666666664</v>
      </c>
      <c r="O87" s="47">
        <v>386.7</v>
      </c>
    </row>
    <row r="88" spans="1:15" ht="78.75" x14ac:dyDescent="0.25">
      <c r="A88" s="45">
        <v>83</v>
      </c>
      <c r="B88" s="45" t="s">
        <v>106</v>
      </c>
      <c r="C88" s="45" t="s">
        <v>16</v>
      </c>
      <c r="D88" s="49">
        <v>20</v>
      </c>
      <c r="E88" s="45">
        <v>3</v>
      </c>
      <c r="F88" s="47">
        <v>44</v>
      </c>
      <c r="G88" s="47">
        <v>44</v>
      </c>
      <c r="H88" s="47">
        <v>46</v>
      </c>
      <c r="I88" s="47">
        <f t="shared" si="9"/>
        <v>44.666666666666664</v>
      </c>
      <c r="J88" s="47">
        <f t="shared" si="7"/>
        <v>1.1547005383792517</v>
      </c>
      <c r="K88" s="47">
        <f t="shared" si="8"/>
        <v>2.59</v>
      </c>
      <c r="L88" s="47">
        <v>65.150000000000006</v>
      </c>
      <c r="M88" s="47">
        <f t="shared" si="10"/>
        <v>44.666666666666664</v>
      </c>
      <c r="N88" s="47">
        <f t="shared" si="11"/>
        <v>44.666666666666664</v>
      </c>
      <c r="O88" s="47">
        <v>893.4</v>
      </c>
    </row>
    <row r="89" spans="1:15" ht="94.5" x14ac:dyDescent="0.25">
      <c r="A89" s="45">
        <v>84</v>
      </c>
      <c r="B89" s="45" t="s">
        <v>107</v>
      </c>
      <c r="C89" s="45" t="s">
        <v>16</v>
      </c>
      <c r="D89" s="49">
        <v>5</v>
      </c>
      <c r="E89" s="45">
        <v>3</v>
      </c>
      <c r="F89" s="47">
        <v>41</v>
      </c>
      <c r="G89" s="47">
        <v>41</v>
      </c>
      <c r="H89" s="47">
        <v>43</v>
      </c>
      <c r="I89" s="47">
        <f t="shared" si="9"/>
        <v>41.666666666666664</v>
      </c>
      <c r="J89" s="47">
        <f t="shared" si="7"/>
        <v>1.1547005383792517</v>
      </c>
      <c r="K89" s="47">
        <f t="shared" si="8"/>
        <v>2.77</v>
      </c>
      <c r="L89" s="47">
        <v>65.150000000000006</v>
      </c>
      <c r="M89" s="47">
        <f t="shared" si="10"/>
        <v>41.666666666666664</v>
      </c>
      <c r="N89" s="47">
        <f t="shared" si="11"/>
        <v>41.666666666666664</v>
      </c>
      <c r="O89" s="47">
        <v>208.35</v>
      </c>
    </row>
    <row r="90" spans="1:15" ht="32.25" thickBot="1" x14ac:dyDescent="0.3">
      <c r="A90" s="45">
        <v>85</v>
      </c>
      <c r="B90" s="45" t="s">
        <v>108</v>
      </c>
      <c r="C90" s="45" t="s">
        <v>16</v>
      </c>
      <c r="D90" s="49">
        <v>1</v>
      </c>
      <c r="E90" s="45">
        <v>3</v>
      </c>
      <c r="F90" s="47">
        <v>1530</v>
      </c>
      <c r="G90" s="47">
        <v>1530</v>
      </c>
      <c r="H90" s="47">
        <v>1576</v>
      </c>
      <c r="I90" s="47">
        <f t="shared" si="0"/>
        <v>1545.3333333333333</v>
      </c>
      <c r="J90" s="47">
        <f t="shared" si="4"/>
        <v>26.558112382722786</v>
      </c>
      <c r="K90" s="47">
        <f t="shared" si="1"/>
        <v>1.72</v>
      </c>
      <c r="L90" s="47">
        <v>65.150000000000006</v>
      </c>
      <c r="M90" s="47">
        <f t="shared" si="2"/>
        <v>1545.3333333333333</v>
      </c>
      <c r="N90" s="47">
        <f t="shared" si="3"/>
        <v>1545.3333333333333</v>
      </c>
      <c r="O90" s="47">
        <v>1545.33</v>
      </c>
    </row>
    <row r="91" spans="1:15" ht="16.5" thickBot="1" x14ac:dyDescent="0.3">
      <c r="A91" s="33"/>
      <c r="B91" s="38"/>
      <c r="C91" s="33"/>
      <c r="D91" s="33"/>
      <c r="E91" s="33"/>
      <c r="F91" s="34"/>
      <c r="G91" s="34"/>
      <c r="H91" s="34"/>
      <c r="I91" s="35"/>
      <c r="J91" s="35"/>
      <c r="K91" s="35"/>
      <c r="L91" s="39" t="s">
        <v>7</v>
      </c>
      <c r="M91" s="40"/>
      <c r="N91" s="41"/>
      <c r="O91" s="42">
        <f>SUM(O6:O90)</f>
        <v>423759.32000000012</v>
      </c>
    </row>
    <row r="92" spans="1:15" ht="18.75" customHeight="1" x14ac:dyDescent="0.3">
      <c r="A92" s="59" t="s">
        <v>8</v>
      </c>
      <c r="B92" s="59"/>
      <c r="C92" s="59"/>
      <c r="D92" s="59"/>
      <c r="E92" s="59"/>
      <c r="F92" s="59"/>
      <c r="G92" s="59"/>
      <c r="H92" s="59"/>
      <c r="I92" s="43">
        <f>O91</f>
        <v>423759.32000000012</v>
      </c>
      <c r="J92" s="44" t="s">
        <v>9</v>
      </c>
      <c r="K92" s="21"/>
      <c r="L92" s="22"/>
      <c r="M92" s="22"/>
      <c r="N92" s="22"/>
      <c r="O92" s="23"/>
    </row>
    <row r="93" spans="1:15" ht="43.5" customHeight="1" x14ac:dyDescent="0.3">
      <c r="A93" s="60" t="s">
        <v>14</v>
      </c>
      <c r="B93" s="60"/>
      <c r="C93" s="60"/>
      <c r="D93" s="60"/>
      <c r="E93" s="60"/>
      <c r="F93" s="60"/>
      <c r="G93" s="60"/>
      <c r="H93" s="60"/>
      <c r="I93" s="30"/>
      <c r="J93" s="30"/>
      <c r="K93" s="5"/>
      <c r="L93" s="5"/>
      <c r="M93" s="5"/>
      <c r="N93" s="5"/>
      <c r="O93" s="5"/>
    </row>
    <row r="94" spans="1:15" ht="15.75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</row>
    <row r="95" spans="1:15" ht="15.75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</row>
    <row r="96" spans="1:15" ht="34.5" customHeight="1" x14ac:dyDescent="0.25">
      <c r="A96" s="63" t="s">
        <v>112</v>
      </c>
      <c r="B96" s="63"/>
      <c r="C96" s="63"/>
      <c r="D96" s="63"/>
      <c r="E96" s="63"/>
      <c r="F96" s="63"/>
      <c r="G96" s="63"/>
      <c r="H96" s="63"/>
      <c r="I96" s="30"/>
      <c r="J96" s="30"/>
      <c r="K96" s="31"/>
      <c r="L96" s="31"/>
      <c r="M96" s="62" t="s">
        <v>17</v>
      </c>
      <c r="N96" s="62"/>
      <c r="O96" s="62"/>
    </row>
    <row r="97" spans="1:16" ht="19.5" customHeight="1" x14ac:dyDescent="0.3">
      <c r="A97" s="61"/>
      <c r="B97" s="61"/>
      <c r="C97" s="61"/>
      <c r="D97" s="61"/>
      <c r="E97" s="61"/>
      <c r="F97" s="61"/>
      <c r="G97" s="37"/>
      <c r="H97" s="25"/>
      <c r="I97" s="32"/>
      <c r="J97" s="32"/>
      <c r="K97" s="1"/>
      <c r="L97" s="1"/>
      <c r="M97" s="1"/>
      <c r="N97" s="58"/>
      <c r="O97" s="58"/>
    </row>
    <row r="98" spans="1:16" ht="20.25" customHeight="1" x14ac:dyDescent="0.25">
      <c r="A98" s="57"/>
      <c r="B98" s="57"/>
      <c r="C98" s="29"/>
      <c r="D98" s="29"/>
      <c r="E98" s="29"/>
      <c r="F98" s="29"/>
      <c r="G98" s="29"/>
      <c r="H98" s="25"/>
      <c r="I98" s="32"/>
      <c r="J98" s="32"/>
      <c r="K98" s="1"/>
      <c r="L98" s="1"/>
      <c r="M98" s="1"/>
      <c r="N98" s="1"/>
      <c r="O98" s="1"/>
    </row>
    <row r="99" spans="1:16" ht="20.25" customHeight="1" x14ac:dyDescent="0.25">
      <c r="A99" s="29"/>
      <c r="B99" s="29"/>
      <c r="C99" s="29"/>
      <c r="D99" s="29"/>
      <c r="E99" s="29"/>
      <c r="F99" s="25"/>
      <c r="G99" s="27"/>
      <c r="H99" s="25"/>
      <c r="I99" s="25"/>
      <c r="J99" s="25"/>
      <c r="K99"/>
      <c r="L99"/>
      <c r="M99"/>
      <c r="N99"/>
      <c r="O99"/>
    </row>
    <row r="100" spans="1:16" ht="15" customHeight="1" x14ac:dyDescent="0.25">
      <c r="A100" s="24"/>
      <c r="B100" s="26"/>
      <c r="C100" s="24"/>
      <c r="D100" s="24"/>
      <c r="E100" s="24"/>
      <c r="F100" s="27"/>
      <c r="H100" s="27"/>
      <c r="I100" s="28"/>
      <c r="J100" s="28"/>
      <c r="P100" s="36"/>
    </row>
    <row r="101" spans="1:16" ht="15.75" x14ac:dyDescent="0.25">
      <c r="A101" s="24"/>
      <c r="B101" s="26"/>
      <c r="C101" s="24"/>
      <c r="D101" s="24"/>
      <c r="E101" s="24"/>
      <c r="F101" s="27"/>
      <c r="G101" s="27"/>
      <c r="H101" s="27"/>
      <c r="I101" s="28"/>
      <c r="J101" s="28"/>
      <c r="P101" s="36"/>
    </row>
    <row r="102" spans="1:16" ht="15.75" x14ac:dyDescent="0.25">
      <c r="A102" s="24"/>
      <c r="B102" s="26"/>
      <c r="C102" s="24"/>
      <c r="D102" s="24"/>
      <c r="E102" s="24"/>
      <c r="F102" s="27"/>
      <c r="G102" s="27"/>
      <c r="H102" s="27"/>
      <c r="I102" s="28"/>
      <c r="J102" s="28"/>
      <c r="P102" s="36"/>
    </row>
    <row r="103" spans="1:16" x14ac:dyDescent="0.25">
      <c r="A103" s="24"/>
      <c r="B103" s="26"/>
      <c r="C103" s="24"/>
      <c r="D103" s="24"/>
      <c r="E103" s="24"/>
      <c r="F103" s="27"/>
      <c r="G103" s="27"/>
      <c r="H103" s="27"/>
      <c r="I103" s="28"/>
      <c r="J103" s="28"/>
    </row>
    <row r="104" spans="1:16" x14ac:dyDescent="0.25">
      <c r="A104" s="24"/>
      <c r="B104" s="26"/>
      <c r="C104" s="24"/>
      <c r="D104" s="24"/>
      <c r="E104" s="24"/>
      <c r="F104" s="27"/>
      <c r="G104" s="27"/>
      <c r="H104" s="27"/>
      <c r="I104" s="28"/>
      <c r="J104" s="28"/>
    </row>
    <row r="105" spans="1:16" x14ac:dyDescent="0.25">
      <c r="A105" s="24"/>
      <c r="B105" s="26"/>
      <c r="C105" s="24"/>
      <c r="D105" s="24"/>
      <c r="E105" s="24"/>
      <c r="F105" s="27"/>
      <c r="G105" s="27"/>
      <c r="H105" s="27"/>
      <c r="I105" s="28"/>
      <c r="J105" s="28"/>
    </row>
    <row r="106" spans="1:16" x14ac:dyDescent="0.25">
      <c r="A106" s="24"/>
      <c r="B106" s="26"/>
      <c r="C106" s="24"/>
      <c r="D106" s="24"/>
      <c r="E106" s="24"/>
      <c r="F106" s="27"/>
      <c r="G106" s="27"/>
      <c r="H106" s="27"/>
      <c r="I106" s="28"/>
      <c r="J106" s="28"/>
    </row>
    <row r="107" spans="1:16" x14ac:dyDescent="0.25">
      <c r="A107" s="24"/>
      <c r="B107" s="26"/>
      <c r="C107" s="24"/>
      <c r="D107" s="24"/>
      <c r="E107" s="24"/>
      <c r="F107" s="27"/>
      <c r="G107" s="27"/>
      <c r="H107" s="27"/>
      <c r="I107" s="28"/>
      <c r="J107" s="28"/>
    </row>
    <row r="108" spans="1:16" x14ac:dyDescent="0.25">
      <c r="A108" s="24"/>
      <c r="B108" s="26"/>
      <c r="C108" s="24"/>
      <c r="D108" s="24"/>
      <c r="E108" s="24"/>
      <c r="F108" s="27"/>
      <c r="G108" s="27"/>
      <c r="H108" s="27"/>
      <c r="I108" s="28"/>
      <c r="J108" s="28"/>
    </row>
    <row r="109" spans="1:16" x14ac:dyDescent="0.25">
      <c r="A109" s="24"/>
      <c r="B109" s="26"/>
      <c r="C109" s="24"/>
      <c r="D109" s="24"/>
      <c r="E109" s="24"/>
      <c r="F109" s="27"/>
      <c r="G109" s="27"/>
      <c r="H109" s="27"/>
      <c r="I109" s="28"/>
      <c r="J109" s="28"/>
    </row>
    <row r="110" spans="1:16" x14ac:dyDescent="0.25">
      <c r="A110" s="24"/>
      <c r="B110" s="26"/>
      <c r="C110" s="24"/>
      <c r="D110" s="24"/>
      <c r="E110" s="24"/>
      <c r="F110" s="27"/>
      <c r="G110" s="27"/>
      <c r="H110" s="27"/>
      <c r="I110" s="28"/>
      <c r="J110" s="28"/>
    </row>
    <row r="111" spans="1:16" x14ac:dyDescent="0.25">
      <c r="A111" s="24"/>
      <c r="B111" s="26"/>
      <c r="C111" s="24"/>
      <c r="D111" s="24"/>
      <c r="E111" s="24"/>
      <c r="F111" s="27"/>
      <c r="G111" s="27"/>
      <c r="H111" s="27"/>
      <c r="I111" s="28"/>
      <c r="J111" s="28"/>
    </row>
    <row r="112" spans="1:16" x14ac:dyDescent="0.25">
      <c r="A112" s="24"/>
      <c r="B112" s="26"/>
      <c r="C112" s="24"/>
      <c r="D112" s="24"/>
      <c r="E112" s="24"/>
      <c r="F112" s="27"/>
      <c r="G112" s="27"/>
      <c r="H112" s="27"/>
      <c r="I112" s="28"/>
      <c r="J112" s="28"/>
    </row>
    <row r="113" spans="1:10" x14ac:dyDescent="0.25">
      <c r="A113" s="24"/>
      <c r="B113" s="26"/>
      <c r="C113" s="24"/>
      <c r="D113" s="24"/>
      <c r="E113" s="24"/>
      <c r="F113" s="27"/>
      <c r="G113" s="27"/>
      <c r="H113" s="27"/>
      <c r="I113" s="28"/>
      <c r="J113" s="28"/>
    </row>
    <row r="114" spans="1:10" x14ac:dyDescent="0.25">
      <c r="A114" s="24"/>
      <c r="B114" s="26"/>
      <c r="C114" s="24"/>
      <c r="D114" s="24"/>
      <c r="E114" s="24"/>
      <c r="F114" s="27"/>
      <c r="G114" s="27"/>
      <c r="H114" s="27"/>
      <c r="I114" s="28"/>
      <c r="J114" s="28"/>
    </row>
    <row r="115" spans="1:10" x14ac:dyDescent="0.25">
      <c r="A115" s="24"/>
      <c r="B115" s="26"/>
      <c r="C115" s="24"/>
      <c r="D115" s="24"/>
      <c r="E115" s="24"/>
      <c r="F115" s="27"/>
      <c r="G115" s="27"/>
      <c r="H115" s="27"/>
      <c r="I115" s="28"/>
      <c r="J115" s="28"/>
    </row>
    <row r="116" spans="1:10" x14ac:dyDescent="0.25">
      <c r="A116" s="24"/>
      <c r="B116" s="26"/>
      <c r="C116" s="24"/>
      <c r="D116" s="24"/>
      <c r="E116" s="24"/>
      <c r="F116" s="27"/>
      <c r="G116" s="27"/>
      <c r="H116" s="27"/>
      <c r="I116" s="28"/>
      <c r="J116" s="28"/>
    </row>
    <row r="117" spans="1:10" x14ac:dyDescent="0.25">
      <c r="A117" s="24"/>
      <c r="B117" s="26"/>
      <c r="C117" s="24"/>
      <c r="D117" s="24"/>
      <c r="E117" s="24"/>
      <c r="F117" s="27"/>
      <c r="G117" s="27"/>
      <c r="H117" s="27"/>
      <c r="I117" s="28"/>
      <c r="J117" s="28"/>
    </row>
    <row r="118" spans="1:10" x14ac:dyDescent="0.25">
      <c r="A118" s="24"/>
      <c r="B118" s="26"/>
      <c r="C118" s="24"/>
      <c r="D118" s="24"/>
      <c r="E118" s="24"/>
      <c r="F118" s="27"/>
      <c r="G118" s="27"/>
      <c r="H118" s="27"/>
      <c r="I118" s="28"/>
      <c r="J118" s="28"/>
    </row>
    <row r="119" spans="1:10" x14ac:dyDescent="0.25">
      <c r="A119" s="24"/>
      <c r="B119" s="26"/>
      <c r="C119" s="24"/>
      <c r="D119" s="24"/>
      <c r="E119" s="24"/>
      <c r="F119" s="27"/>
      <c r="G119" s="27"/>
      <c r="H119" s="27"/>
      <c r="I119" s="28"/>
      <c r="J119" s="28"/>
    </row>
    <row r="120" spans="1:10" x14ac:dyDescent="0.25">
      <c r="A120" s="24"/>
      <c r="B120" s="26"/>
      <c r="C120" s="24"/>
      <c r="D120" s="24"/>
      <c r="E120" s="24"/>
      <c r="F120" s="27"/>
      <c r="G120" s="27"/>
      <c r="H120" s="27"/>
      <c r="I120" s="28"/>
      <c r="J120" s="28"/>
    </row>
    <row r="121" spans="1:10" x14ac:dyDescent="0.25">
      <c r="A121" s="24"/>
      <c r="B121" s="26"/>
      <c r="C121" s="24"/>
      <c r="D121" s="24"/>
      <c r="E121" s="24"/>
      <c r="F121" s="27"/>
      <c r="G121" s="27"/>
      <c r="H121" s="27"/>
      <c r="I121" s="28"/>
      <c r="J121" s="28"/>
    </row>
    <row r="122" spans="1:10" x14ac:dyDescent="0.25">
      <c r="A122" s="24"/>
      <c r="B122" s="26"/>
      <c r="C122" s="24"/>
      <c r="D122" s="24"/>
      <c r="E122" s="24"/>
      <c r="F122" s="27"/>
      <c r="G122" s="27"/>
      <c r="H122" s="27"/>
      <c r="I122" s="28"/>
      <c r="J122" s="28"/>
    </row>
    <row r="123" spans="1:10" x14ac:dyDescent="0.25">
      <c r="A123" s="24"/>
      <c r="B123" s="26"/>
      <c r="C123" s="24"/>
      <c r="D123" s="24"/>
      <c r="E123" s="24"/>
      <c r="F123" s="27"/>
      <c r="G123" s="27"/>
      <c r="H123" s="27"/>
      <c r="I123" s="28"/>
      <c r="J123" s="28"/>
    </row>
    <row r="124" spans="1:10" x14ac:dyDescent="0.25">
      <c r="A124" s="24"/>
      <c r="B124" s="26"/>
      <c r="C124" s="24"/>
      <c r="D124" s="24"/>
      <c r="E124" s="24"/>
      <c r="F124" s="27"/>
      <c r="G124" s="27"/>
      <c r="H124" s="27"/>
      <c r="I124" s="28"/>
      <c r="J124" s="28"/>
    </row>
    <row r="125" spans="1:10" x14ac:dyDescent="0.25">
      <c r="A125" s="24"/>
      <c r="B125" s="26"/>
      <c r="C125" s="24"/>
      <c r="D125" s="24"/>
      <c r="E125" s="24"/>
      <c r="F125" s="27"/>
      <c r="G125" s="27"/>
      <c r="H125" s="27"/>
      <c r="I125" s="28"/>
      <c r="J125" s="28"/>
    </row>
    <row r="126" spans="1:10" x14ac:dyDescent="0.25">
      <c r="A126" s="24"/>
      <c r="B126" s="26"/>
      <c r="C126" s="24"/>
      <c r="D126" s="24"/>
      <c r="E126" s="24"/>
      <c r="F126" s="27"/>
      <c r="G126" s="27"/>
      <c r="H126" s="27"/>
      <c r="I126" s="28"/>
      <c r="J126" s="28"/>
    </row>
    <row r="127" spans="1:10" x14ac:dyDescent="0.25">
      <c r="A127" s="24"/>
      <c r="B127" s="26"/>
      <c r="C127" s="24"/>
      <c r="D127" s="24"/>
      <c r="E127" s="24"/>
      <c r="F127" s="27"/>
      <c r="G127" s="27"/>
      <c r="H127" s="27"/>
      <c r="I127" s="28"/>
      <c r="J127" s="28"/>
    </row>
    <row r="128" spans="1:10" x14ac:dyDescent="0.25">
      <c r="A128" s="24"/>
      <c r="B128" s="26"/>
      <c r="C128" s="24"/>
      <c r="D128" s="24"/>
      <c r="E128" s="24"/>
      <c r="F128" s="27"/>
      <c r="G128" s="27"/>
      <c r="H128" s="27"/>
      <c r="I128" s="28"/>
      <c r="J128" s="28"/>
    </row>
    <row r="129" spans="1:10" x14ac:dyDescent="0.25">
      <c r="A129" s="24"/>
      <c r="B129" s="26"/>
      <c r="C129" s="24"/>
      <c r="D129" s="24"/>
      <c r="E129" s="24"/>
      <c r="F129" s="27"/>
      <c r="G129" s="27"/>
      <c r="H129" s="27"/>
      <c r="I129" s="28"/>
      <c r="J129" s="28"/>
    </row>
    <row r="130" spans="1:10" x14ac:dyDescent="0.25">
      <c r="A130" s="24"/>
      <c r="B130" s="26"/>
      <c r="C130" s="24"/>
      <c r="D130" s="24"/>
      <c r="E130" s="24"/>
      <c r="F130" s="27"/>
      <c r="G130" s="27"/>
      <c r="H130" s="27"/>
      <c r="I130" s="28"/>
      <c r="J130" s="28"/>
    </row>
    <row r="131" spans="1:10" x14ac:dyDescent="0.25">
      <c r="A131" s="24"/>
      <c r="B131" s="26"/>
      <c r="C131" s="24"/>
      <c r="D131" s="24"/>
      <c r="E131" s="24"/>
      <c r="F131" s="27"/>
      <c r="G131" s="27"/>
      <c r="H131" s="27"/>
      <c r="I131" s="28"/>
      <c r="J131" s="28"/>
    </row>
    <row r="132" spans="1:10" x14ac:dyDescent="0.25">
      <c r="A132" s="24"/>
      <c r="B132" s="26"/>
      <c r="C132" s="24"/>
      <c r="D132" s="24"/>
      <c r="E132" s="24"/>
      <c r="F132" s="27"/>
      <c r="G132" s="27"/>
      <c r="H132" s="27"/>
      <c r="I132" s="28"/>
      <c r="J132" s="28"/>
    </row>
    <row r="133" spans="1:10" x14ac:dyDescent="0.25">
      <c r="A133" s="24"/>
      <c r="B133" s="26"/>
      <c r="C133" s="24"/>
      <c r="D133" s="24"/>
      <c r="E133" s="24"/>
      <c r="F133" s="27"/>
      <c r="G133" s="27"/>
      <c r="H133" s="27"/>
      <c r="I133" s="28"/>
      <c r="J133" s="28"/>
    </row>
    <row r="134" spans="1:10" x14ac:dyDescent="0.25">
      <c r="A134" s="24"/>
      <c r="B134" s="26"/>
      <c r="C134" s="24"/>
      <c r="D134" s="24"/>
      <c r="E134" s="24"/>
      <c r="F134" s="27"/>
      <c r="G134" s="27"/>
      <c r="H134" s="27"/>
      <c r="I134" s="28"/>
      <c r="J134" s="28"/>
    </row>
    <row r="135" spans="1:10" x14ac:dyDescent="0.25">
      <c r="A135" s="24"/>
      <c r="B135" s="26"/>
      <c r="C135" s="24"/>
      <c r="D135" s="24"/>
      <c r="E135" s="24"/>
      <c r="F135" s="27"/>
      <c r="G135" s="27"/>
      <c r="H135" s="27"/>
      <c r="I135" s="28"/>
      <c r="J135" s="28"/>
    </row>
    <row r="136" spans="1:10" x14ac:dyDescent="0.25">
      <c r="A136" s="24"/>
      <c r="B136" s="26"/>
      <c r="C136" s="24"/>
      <c r="D136" s="24"/>
      <c r="E136" s="24"/>
      <c r="F136" s="27"/>
      <c r="G136" s="27"/>
      <c r="H136" s="27"/>
      <c r="I136" s="28"/>
      <c r="J136" s="28"/>
    </row>
    <row r="137" spans="1:10" x14ac:dyDescent="0.25">
      <c r="A137" s="24"/>
      <c r="B137" s="26"/>
      <c r="C137" s="24"/>
      <c r="D137" s="24"/>
      <c r="E137" s="24"/>
      <c r="F137" s="27"/>
      <c r="G137" s="27"/>
      <c r="H137" s="27"/>
      <c r="I137" s="28"/>
      <c r="J137" s="28"/>
    </row>
    <row r="138" spans="1:10" x14ac:dyDescent="0.25">
      <c r="A138" s="24"/>
      <c r="B138" s="26"/>
      <c r="C138" s="24"/>
      <c r="D138" s="24"/>
      <c r="E138" s="24"/>
      <c r="F138" s="27"/>
      <c r="G138" s="27"/>
      <c r="H138" s="27"/>
      <c r="I138" s="28"/>
      <c r="J138" s="28"/>
    </row>
    <row r="139" spans="1:10" x14ac:dyDescent="0.25">
      <c r="A139" s="24"/>
      <c r="B139" s="26"/>
      <c r="C139" s="24"/>
      <c r="D139" s="24"/>
      <c r="E139" s="24"/>
      <c r="F139" s="27"/>
      <c r="G139" s="27"/>
      <c r="H139" s="27"/>
      <c r="I139" s="28"/>
      <c r="J139" s="28"/>
    </row>
    <row r="140" spans="1:10" x14ac:dyDescent="0.25">
      <c r="A140" s="24"/>
      <c r="B140" s="26"/>
      <c r="C140" s="24"/>
      <c r="D140" s="24"/>
      <c r="E140" s="24"/>
      <c r="F140" s="27"/>
      <c r="G140" s="27"/>
      <c r="H140" s="27"/>
      <c r="I140" s="28"/>
      <c r="J140" s="28"/>
    </row>
    <row r="141" spans="1:10" x14ac:dyDescent="0.25">
      <c r="A141" s="24"/>
      <c r="B141" s="26"/>
      <c r="C141" s="24"/>
      <c r="D141" s="24"/>
      <c r="E141" s="24"/>
      <c r="F141" s="27"/>
      <c r="G141" s="27"/>
      <c r="H141" s="27"/>
      <c r="I141" s="28"/>
      <c r="J141" s="28"/>
    </row>
    <row r="142" spans="1:10" x14ac:dyDescent="0.25">
      <c r="A142" s="24"/>
      <c r="B142" s="26"/>
      <c r="C142" s="24"/>
      <c r="D142" s="24"/>
      <c r="E142" s="24"/>
      <c r="F142" s="27"/>
      <c r="G142" s="27"/>
      <c r="H142" s="27"/>
      <c r="I142" s="28"/>
      <c r="J142" s="28"/>
    </row>
    <row r="143" spans="1:10" x14ac:dyDescent="0.25">
      <c r="A143" s="24"/>
      <c r="B143" s="26"/>
      <c r="C143" s="24"/>
      <c r="D143" s="24"/>
      <c r="E143" s="24"/>
      <c r="F143" s="27"/>
      <c r="G143" s="27"/>
      <c r="H143" s="27"/>
      <c r="I143" s="28"/>
      <c r="J143" s="28"/>
    </row>
    <row r="144" spans="1:10" x14ac:dyDescent="0.25">
      <c r="A144" s="24"/>
      <c r="B144" s="26"/>
      <c r="C144" s="24"/>
      <c r="D144" s="24"/>
      <c r="E144" s="24"/>
      <c r="F144" s="27"/>
      <c r="G144" s="27"/>
      <c r="H144" s="27"/>
      <c r="I144" s="28"/>
      <c r="J144" s="28"/>
    </row>
    <row r="145" spans="1:10" x14ac:dyDescent="0.25">
      <c r="A145" s="24"/>
      <c r="B145" s="26"/>
      <c r="C145" s="24"/>
      <c r="D145" s="24"/>
      <c r="E145" s="24"/>
      <c r="F145" s="27"/>
      <c r="G145" s="27"/>
      <c r="H145" s="27"/>
      <c r="I145" s="28"/>
      <c r="J145" s="28"/>
    </row>
    <row r="146" spans="1:10" x14ac:dyDescent="0.25">
      <c r="A146" s="24"/>
      <c r="B146" s="26"/>
      <c r="C146" s="24"/>
      <c r="D146" s="24"/>
      <c r="E146" s="24"/>
      <c r="F146" s="27"/>
      <c r="G146" s="27"/>
      <c r="H146" s="27"/>
      <c r="I146" s="28"/>
      <c r="J146" s="28"/>
    </row>
    <row r="147" spans="1:10" x14ac:dyDescent="0.25">
      <c r="A147" s="24"/>
      <c r="B147" s="26"/>
      <c r="C147" s="24"/>
      <c r="D147" s="24"/>
      <c r="E147" s="24"/>
      <c r="F147" s="27"/>
      <c r="G147" s="27"/>
      <c r="H147" s="27"/>
      <c r="I147" s="28"/>
      <c r="J147" s="28"/>
    </row>
    <row r="148" spans="1:10" x14ac:dyDescent="0.25">
      <c r="A148" s="24"/>
      <c r="B148" s="26"/>
      <c r="C148" s="24"/>
      <c r="D148" s="24"/>
      <c r="E148" s="24"/>
      <c r="F148" s="27"/>
      <c r="G148" s="27"/>
      <c r="H148" s="27"/>
      <c r="I148" s="28"/>
      <c r="J148" s="28"/>
    </row>
    <row r="149" spans="1:10" x14ac:dyDescent="0.25">
      <c r="A149" s="24"/>
      <c r="B149" s="26"/>
      <c r="C149" s="24"/>
      <c r="D149" s="24"/>
      <c r="E149" s="24"/>
      <c r="F149" s="27"/>
      <c r="G149" s="27"/>
      <c r="H149" s="27"/>
      <c r="I149" s="28"/>
      <c r="J149" s="28"/>
    </row>
    <row r="150" spans="1:10" x14ac:dyDescent="0.25">
      <c r="A150" s="24"/>
      <c r="B150" s="26"/>
      <c r="C150" s="24"/>
      <c r="D150" s="24"/>
      <c r="E150" s="24"/>
      <c r="F150" s="27"/>
      <c r="G150" s="27"/>
      <c r="H150" s="27"/>
      <c r="I150" s="28"/>
      <c r="J150" s="28"/>
    </row>
    <row r="151" spans="1:10" x14ac:dyDescent="0.25">
      <c r="A151" s="24"/>
      <c r="B151" s="26"/>
      <c r="C151" s="24"/>
      <c r="D151" s="24"/>
      <c r="E151" s="24"/>
      <c r="F151" s="27"/>
      <c r="G151" s="27"/>
      <c r="H151" s="27"/>
      <c r="I151" s="28"/>
      <c r="J151" s="28"/>
    </row>
    <row r="152" spans="1:10" x14ac:dyDescent="0.25">
      <c r="A152" s="24"/>
      <c r="B152" s="26"/>
      <c r="C152" s="24"/>
      <c r="D152" s="24"/>
      <c r="E152" s="24"/>
      <c r="F152" s="27"/>
      <c r="G152" s="27"/>
      <c r="H152" s="27"/>
      <c r="I152" s="28"/>
      <c r="J152" s="28"/>
    </row>
    <row r="153" spans="1:10" x14ac:dyDescent="0.25">
      <c r="A153" s="24"/>
      <c r="B153" s="26"/>
      <c r="C153" s="24"/>
      <c r="D153" s="24"/>
      <c r="E153" s="24"/>
      <c r="F153" s="27"/>
      <c r="G153" s="27"/>
      <c r="H153" s="27"/>
      <c r="I153" s="28"/>
      <c r="J153" s="28"/>
    </row>
    <row r="154" spans="1:10" x14ac:dyDescent="0.25">
      <c r="A154" s="24"/>
      <c r="B154" s="26"/>
      <c r="C154" s="24"/>
      <c r="D154" s="24"/>
      <c r="E154" s="24"/>
      <c r="F154" s="27"/>
      <c r="G154" s="27"/>
      <c r="H154" s="27"/>
      <c r="I154" s="28"/>
      <c r="J154" s="28"/>
    </row>
    <row r="155" spans="1:10" x14ac:dyDescent="0.25">
      <c r="A155" s="24"/>
      <c r="B155" s="26"/>
      <c r="C155" s="24"/>
      <c r="D155" s="24"/>
      <c r="E155" s="24"/>
      <c r="F155" s="27"/>
      <c r="G155" s="27"/>
      <c r="H155" s="27"/>
      <c r="I155" s="28"/>
      <c r="J155" s="28"/>
    </row>
    <row r="156" spans="1:10" x14ac:dyDescent="0.25">
      <c r="A156" s="24"/>
      <c r="B156" s="26"/>
      <c r="C156" s="24"/>
      <c r="D156" s="24"/>
      <c r="E156" s="24"/>
      <c r="F156" s="27"/>
      <c r="G156" s="27"/>
      <c r="H156" s="27"/>
      <c r="I156" s="28"/>
      <c r="J156" s="28"/>
    </row>
    <row r="157" spans="1:10" x14ac:dyDescent="0.25">
      <c r="A157" s="24"/>
      <c r="B157" s="26"/>
      <c r="C157" s="24"/>
      <c r="D157" s="24"/>
      <c r="E157" s="24"/>
      <c r="F157" s="27"/>
      <c r="G157" s="27"/>
      <c r="H157" s="27"/>
      <c r="I157" s="28"/>
      <c r="J157" s="28"/>
    </row>
    <row r="158" spans="1:10" x14ac:dyDescent="0.25">
      <c r="A158" s="24"/>
      <c r="B158" s="26"/>
      <c r="C158" s="24"/>
      <c r="D158" s="24"/>
      <c r="E158" s="24"/>
      <c r="F158" s="27"/>
      <c r="G158" s="27"/>
      <c r="H158" s="27"/>
      <c r="I158" s="28"/>
      <c r="J158" s="28"/>
    </row>
    <row r="159" spans="1:10" x14ac:dyDescent="0.25">
      <c r="A159" s="24"/>
      <c r="B159" s="26"/>
      <c r="C159" s="24"/>
      <c r="D159" s="24"/>
      <c r="E159" s="24"/>
      <c r="F159" s="27"/>
      <c r="G159" s="27"/>
      <c r="H159" s="27"/>
      <c r="I159" s="28"/>
      <c r="J159" s="28"/>
    </row>
    <row r="160" spans="1:10" x14ac:dyDescent="0.25">
      <c r="A160" s="24"/>
      <c r="B160" s="26"/>
      <c r="C160" s="24"/>
      <c r="D160" s="24"/>
      <c r="E160" s="24"/>
      <c r="F160" s="27"/>
      <c r="G160" s="27"/>
      <c r="H160" s="27"/>
      <c r="I160" s="28"/>
      <c r="J160" s="28"/>
    </row>
    <row r="161" spans="1:10" x14ac:dyDescent="0.25">
      <c r="A161" s="24"/>
      <c r="B161" s="26"/>
      <c r="C161" s="24"/>
      <c r="D161" s="24"/>
      <c r="E161" s="24"/>
      <c r="F161" s="27"/>
      <c r="G161" s="27"/>
      <c r="H161" s="27"/>
      <c r="I161" s="28"/>
      <c r="J161" s="28"/>
    </row>
    <row r="162" spans="1:10" x14ac:dyDescent="0.25">
      <c r="A162" s="24"/>
      <c r="B162" s="26"/>
      <c r="C162" s="24"/>
      <c r="D162" s="24"/>
      <c r="E162" s="24"/>
      <c r="F162" s="27"/>
      <c r="G162" s="27"/>
      <c r="H162" s="27"/>
      <c r="I162" s="28"/>
      <c r="J162" s="28"/>
    </row>
  </sheetData>
  <mergeCells count="15">
    <mergeCell ref="A2:O2"/>
    <mergeCell ref="A98:B98"/>
    <mergeCell ref="N97:O97"/>
    <mergeCell ref="A92:H92"/>
    <mergeCell ref="A93:H93"/>
    <mergeCell ref="A97:F97"/>
    <mergeCell ref="M96:O96"/>
    <mergeCell ref="A96:H96"/>
    <mergeCell ref="I4:K4"/>
    <mergeCell ref="L4:O4"/>
    <mergeCell ref="B4:B5"/>
    <mergeCell ref="A4:A5"/>
    <mergeCell ref="C4:C5"/>
    <mergeCell ref="D4:D5"/>
    <mergeCell ref="E4:H4"/>
  </mergeCells>
  <pageMargins left="0.39370078740157483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2026-09-07T10:50:00Z</dcterms:modified>
</cp:coreProperties>
</file>