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обосн!$A$2:$R$19</definedName>
  </definedNames>
  <calcPr calcId="145621" refMode="R1C1"/>
</workbook>
</file>

<file path=xl/calcChain.xml><?xml version="1.0" encoding="utf-8"?>
<calcChain xmlns="http://schemas.openxmlformats.org/spreadsheetml/2006/main">
  <c r="R16" i="8" l="1"/>
  <c r="Q15" i="8"/>
  <c r="L13" i="8" l="1"/>
  <c r="M13" i="8" s="1"/>
  <c r="L14" i="8"/>
  <c r="M14" i="8" s="1"/>
  <c r="L12" i="8"/>
  <c r="T16" i="8"/>
  <c r="U16" i="8"/>
  <c r="S16" i="8"/>
  <c r="S13" i="8"/>
  <c r="T13" i="8"/>
  <c r="U13" i="8"/>
  <c r="S14" i="8"/>
  <c r="T14" i="8"/>
  <c r="U14" i="8"/>
  <c r="S15" i="8"/>
  <c r="T15" i="8"/>
  <c r="U15" i="8"/>
  <c r="S12" i="8"/>
  <c r="K13" i="8"/>
  <c r="N13" i="8"/>
  <c r="K14" i="8"/>
  <c r="N14" i="8"/>
  <c r="O13" i="8"/>
  <c r="P13" i="8" s="1"/>
  <c r="Q13" i="8" s="1"/>
  <c r="O14" i="8"/>
  <c r="P14" i="8"/>
  <c r="Q14" i="8" s="1"/>
  <c r="U12" i="8" l="1"/>
  <c r="T12" i="8"/>
  <c r="K12" i="8" l="1"/>
  <c r="N12" i="8"/>
  <c r="O12" i="8" s="1"/>
  <c r="P12" i="8" s="1"/>
  <c r="Q12" i="8" s="1"/>
  <c r="M12" i="8" l="1"/>
</calcChain>
</file>

<file path=xl/sharedStrings.xml><?xml version="1.0" encoding="utf-8"?>
<sst xmlns="http://schemas.openxmlformats.org/spreadsheetml/2006/main" count="40" uniqueCount="38">
  <si>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</si>
  <si>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</si>
  <si>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</si>
  <si>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</si>
  <si>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</si>
  <si>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</si>
  <si>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</si>
  <si>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</si>
  <si>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</si>
  <si>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</si>
  <si>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</si>
  <si>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</si>
  <si>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</si>
  <si>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</si>
  <si>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</si>
  <si>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</si>
  <si>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</si>
  <si>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</si>
  <si>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</si>
  <si>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</si>
  <si>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</si>
  <si>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</si>
  <si>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</si>
  <si>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</si>
  <si>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</si>
  <si>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</si>
  <si>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</si>
  <si>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Н(М)ЦК с учетом лимита выделенных средств  (руб.)</t>
  </si>
  <si>
    <t xml:space="preserve">Футболка с логотипом </t>
  </si>
  <si>
    <t xml:space="preserve">Худи с логотипом </t>
  </si>
  <si>
    <t xml:space="preserve">Кепка с логотипом </t>
  </si>
  <si>
    <t>штука</t>
  </si>
  <si>
    <t>Дата подготовки обоснования НМЦК 28.07.2026</t>
  </si>
  <si>
    <t>Итого</t>
  </si>
  <si>
    <t>Поставка сувенирной текстильной продукции с нанесением логотипа.</t>
  </si>
  <si>
    <t>КП 1 от27.07.2026 У2626</t>
  </si>
  <si>
    <t>КП 2 от 27.07.2026 б/н</t>
  </si>
  <si>
    <t>КП 3 от 27.07.2026 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</si>
</sst>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abSelected="1" view="pageBreakPreview" topLeftCell="A2" zoomScale="85" zoomScaleNormal="85" zoomScaleSheetLayoutView="85" workbookViewId="0">
      <selection activeCell="J12" sqref="J12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8.5703125" style="1" customWidth="1"/>
    <col min="6" max="6" width="6.85546875" style="1" customWidth="1"/>
    <col min="7" max="7" width="17" style="1" customWidth="1"/>
    <col min="8" max="8" width="15.5703125" style="1" customWidth="1"/>
    <col min="9" max="9" width="13.28515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4.28515625" style="1" customWidth="1"/>
    <col min="18" max="18" width="13" style="1" customWidth="1"/>
    <col min="19" max="19" width="12.7109375" style="1" customWidth="1"/>
    <col min="20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21" hidden="1" x14ac:dyDescent="0.2">
      <c r="L1" s="1" t="s">
        <v>1</v>
      </c>
    </row>
    <row r="2" spans="1:21" ht="26.25" customHeight="1" x14ac:dyDescent="0.2">
      <c r="N2" s="1" t="s">
        <v>19</v>
      </c>
      <c r="O2" s="30"/>
      <c r="P2" s="30"/>
      <c r="Q2" s="30"/>
    </row>
    <row r="3" spans="1:21" ht="44.25" customHeight="1" x14ac:dyDescent="0.2">
      <c r="A3" s="36" t="s">
        <v>22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21" ht="15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ht="15.75" customHeight="1" x14ac:dyDescent="0.2">
      <c r="A5" s="27" t="s">
        <v>23</v>
      </c>
      <c r="B5" s="27"/>
      <c r="C5" s="27"/>
      <c r="D5" s="27"/>
      <c r="E5" s="28" t="s">
        <v>34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21" ht="28.5" customHeight="1" x14ac:dyDescent="0.2">
      <c r="A6" s="27" t="s">
        <v>14</v>
      </c>
      <c r="B6" s="27"/>
      <c r="C6" s="27"/>
      <c r="D6" s="27"/>
      <c r="E6" s="28" t="s">
        <v>25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21" ht="25.5" customHeight="1" x14ac:dyDescent="0.2">
      <c r="A7" s="42" t="s">
        <v>15</v>
      </c>
      <c r="B7" s="43"/>
      <c r="C7" s="43"/>
      <c r="D7" s="44"/>
      <c r="E7" s="38" t="s">
        <v>26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21" ht="48" customHeight="1" x14ac:dyDescent="0.2">
      <c r="A8" s="45"/>
      <c r="B8" s="46"/>
      <c r="C8" s="46"/>
      <c r="D8" s="47"/>
      <c r="E8" s="40" t="s">
        <v>20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1" ht="23.25" customHeight="1" x14ac:dyDescent="0.2">
      <c r="A9" s="31"/>
      <c r="B9" s="31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21" ht="53.25" customHeight="1" x14ac:dyDescent="0.2">
      <c r="A10" s="34" t="s">
        <v>2</v>
      </c>
      <c r="B10" s="34" t="s">
        <v>16</v>
      </c>
      <c r="C10" s="34"/>
      <c r="D10" s="34"/>
      <c r="E10" s="35" t="s">
        <v>3</v>
      </c>
      <c r="F10" s="34" t="s">
        <v>0</v>
      </c>
      <c r="G10" s="34" t="s">
        <v>4</v>
      </c>
      <c r="H10" s="34"/>
      <c r="I10" s="34"/>
      <c r="J10" s="34"/>
      <c r="K10" s="32" t="s">
        <v>5</v>
      </c>
      <c r="L10" s="32"/>
      <c r="M10" s="32"/>
      <c r="N10" s="33" t="s">
        <v>21</v>
      </c>
      <c r="O10" s="33"/>
      <c r="P10" s="33"/>
      <c r="Q10" s="33"/>
      <c r="R10" s="34" t="s">
        <v>27</v>
      </c>
    </row>
    <row r="11" spans="1:21" ht="175.5" customHeight="1" x14ac:dyDescent="0.2">
      <c r="A11" s="34"/>
      <c r="B11" s="34"/>
      <c r="C11" s="34"/>
      <c r="D11" s="34"/>
      <c r="E11" s="35"/>
      <c r="F11" s="34"/>
      <c r="G11" s="25" t="s">
        <v>35</v>
      </c>
      <c r="H11" s="25" t="s">
        <v>36</v>
      </c>
      <c r="I11" s="25" t="s">
        <v>37</v>
      </c>
      <c r="J11" s="21" t="s">
        <v>6</v>
      </c>
      <c r="K11" s="21" t="s">
        <v>7</v>
      </c>
      <c r="L11" s="23" t="s">
        <v>8</v>
      </c>
      <c r="M11" s="23" t="s">
        <v>9</v>
      </c>
      <c r="N11" s="23" t="s">
        <v>10</v>
      </c>
      <c r="O11" s="21" t="s">
        <v>11</v>
      </c>
      <c r="P11" s="21" t="s">
        <v>12</v>
      </c>
      <c r="Q11" s="21" t="s">
        <v>13</v>
      </c>
      <c r="R11" s="34"/>
    </row>
    <row r="12" spans="1:21" ht="21.75" customHeight="1" x14ac:dyDescent="0.2">
      <c r="A12" s="4">
        <v>1</v>
      </c>
      <c r="B12" s="48" t="s">
        <v>28</v>
      </c>
      <c r="C12" s="48"/>
      <c r="D12" s="48"/>
      <c r="E12" s="5" t="s">
        <v>31</v>
      </c>
      <c r="F12" s="4">
        <v>20</v>
      </c>
      <c r="G12" s="6">
        <v>600</v>
      </c>
      <c r="H12" s="6">
        <v>620</v>
      </c>
      <c r="I12" s="14">
        <v>640</v>
      </c>
      <c r="J12" s="7">
        <v>3</v>
      </c>
      <c r="K12" s="8">
        <f>AVERAGE(G12:I12)</f>
        <v>620</v>
      </c>
      <c r="L12" s="26">
        <f>STDEV(G12:I12)</f>
        <v>20</v>
      </c>
      <c r="M12" s="10">
        <f>L12/K12</f>
        <v>3.2258064516129031E-2</v>
      </c>
      <c r="N12" s="15">
        <f>((F12/J12)*(SUM(G12:I12)))</f>
        <v>12400</v>
      </c>
      <c r="O12" s="15">
        <f>N12/F12</f>
        <v>620</v>
      </c>
      <c r="P12" s="11">
        <f>ROUND(O12,2)</f>
        <v>620</v>
      </c>
      <c r="Q12" s="12">
        <f>P12*F12</f>
        <v>12400</v>
      </c>
      <c r="R12" s="12"/>
      <c r="S12" s="20">
        <f>F12*G12</f>
        <v>12000</v>
      </c>
      <c r="T12" s="1">
        <f>F12*H12</f>
        <v>12400</v>
      </c>
      <c r="U12" s="1">
        <f>F12*I12</f>
        <v>12800</v>
      </c>
    </row>
    <row r="13" spans="1:21" ht="21.75" customHeight="1" x14ac:dyDescent="0.2">
      <c r="A13" s="4">
        <v>2</v>
      </c>
      <c r="B13" s="48" t="s">
        <v>29</v>
      </c>
      <c r="C13" s="48"/>
      <c r="D13" s="48"/>
      <c r="E13" s="5" t="s">
        <v>31</v>
      </c>
      <c r="F13" s="4">
        <v>20</v>
      </c>
      <c r="G13" s="6">
        <v>2498</v>
      </c>
      <c r="H13" s="6">
        <v>2600</v>
      </c>
      <c r="I13" s="14">
        <v>2650</v>
      </c>
      <c r="J13" s="7">
        <v>3</v>
      </c>
      <c r="K13" s="8">
        <f t="shared" ref="K13:K14" si="0">AVERAGE(G13:I13)</f>
        <v>2582.6666666666665</v>
      </c>
      <c r="L13" s="26">
        <f t="shared" ref="L13:L14" si="1">STDEV(G13:I13)</f>
        <v>77.468273075713611</v>
      </c>
      <c r="M13" s="10">
        <f t="shared" ref="M13:M14" si="2">L13/K13</f>
        <v>2.9995459373662992E-2</v>
      </c>
      <c r="N13" s="15">
        <f t="shared" ref="N13:N14" si="3">((F13/J13)*(SUM(G13:I13)))</f>
        <v>51653.333333333336</v>
      </c>
      <c r="O13" s="15">
        <f t="shared" ref="O13:O14" si="4">N13/F13</f>
        <v>2582.666666666667</v>
      </c>
      <c r="P13" s="11">
        <f t="shared" ref="P13:P14" si="5">ROUND(O13,2)</f>
        <v>2582.67</v>
      </c>
      <c r="Q13" s="12">
        <f t="shared" ref="Q13:Q14" si="6">P13*F13</f>
        <v>51653.4</v>
      </c>
      <c r="R13" s="12"/>
      <c r="S13" s="20">
        <f t="shared" ref="S13:S15" si="7">F13*G13</f>
        <v>49960</v>
      </c>
      <c r="T13" s="1">
        <f t="shared" ref="T13:T15" si="8">F13*H13</f>
        <v>52000</v>
      </c>
      <c r="U13" s="1">
        <f t="shared" ref="U13:U15" si="9">F13*I13</f>
        <v>53000</v>
      </c>
    </row>
    <row r="14" spans="1:21" ht="21.75" customHeight="1" x14ac:dyDescent="0.2">
      <c r="A14" s="4">
        <v>3</v>
      </c>
      <c r="B14" s="50" t="s">
        <v>30</v>
      </c>
      <c r="C14" s="50"/>
      <c r="D14" s="50"/>
      <c r="E14" s="5" t="s">
        <v>31</v>
      </c>
      <c r="F14" s="4">
        <v>20</v>
      </c>
      <c r="G14" s="6">
        <v>604</v>
      </c>
      <c r="H14" s="6">
        <v>615</v>
      </c>
      <c r="I14" s="14">
        <v>620</v>
      </c>
      <c r="J14" s="7">
        <v>3</v>
      </c>
      <c r="K14" s="8">
        <f t="shared" si="0"/>
        <v>613</v>
      </c>
      <c r="L14" s="26">
        <f t="shared" si="1"/>
        <v>8.1853527718724504</v>
      </c>
      <c r="M14" s="10">
        <f t="shared" si="2"/>
        <v>1.3352940900281322E-2</v>
      </c>
      <c r="N14" s="15">
        <f t="shared" si="3"/>
        <v>12260</v>
      </c>
      <c r="O14" s="15">
        <f t="shared" si="4"/>
        <v>613</v>
      </c>
      <c r="P14" s="11">
        <f t="shared" si="5"/>
        <v>613</v>
      </c>
      <c r="Q14" s="12">
        <f t="shared" si="6"/>
        <v>12260</v>
      </c>
      <c r="R14" s="12"/>
      <c r="S14" s="20">
        <f t="shared" si="7"/>
        <v>12080</v>
      </c>
      <c r="T14" s="1">
        <f t="shared" si="8"/>
        <v>12300</v>
      </c>
      <c r="U14" s="1">
        <f t="shared" si="9"/>
        <v>12400</v>
      </c>
    </row>
    <row r="15" spans="1:21" ht="21.75" customHeight="1" x14ac:dyDescent="0.2">
      <c r="A15" s="4"/>
      <c r="B15" s="51" t="s">
        <v>33</v>
      </c>
      <c r="C15" s="52"/>
      <c r="D15" s="53"/>
      <c r="E15" s="5"/>
      <c r="F15" s="4"/>
      <c r="G15" s="6"/>
      <c r="H15" s="6"/>
      <c r="I15" s="14"/>
      <c r="J15" s="7"/>
      <c r="K15" s="8"/>
      <c r="L15" s="9"/>
      <c r="M15" s="10"/>
      <c r="N15" s="15"/>
      <c r="O15" s="15"/>
      <c r="P15" s="11"/>
      <c r="Q15" s="19">
        <f>SUM(Q12:Q14)</f>
        <v>76313.399999999994</v>
      </c>
      <c r="R15" s="12"/>
      <c r="S15" s="20">
        <f t="shared" si="7"/>
        <v>0</v>
      </c>
      <c r="T15" s="1">
        <f t="shared" si="8"/>
        <v>0</v>
      </c>
      <c r="U15" s="1">
        <f t="shared" si="9"/>
        <v>0</v>
      </c>
    </row>
    <row r="16" spans="1:21" ht="23.25" customHeight="1" x14ac:dyDescent="0.2">
      <c r="A16" s="13" t="s">
        <v>24</v>
      </c>
      <c r="B16" s="13"/>
      <c r="C16" s="13"/>
      <c r="D16" s="13"/>
      <c r="E16" s="13"/>
      <c r="F16" s="13"/>
      <c r="G16" s="13"/>
      <c r="H16" s="13"/>
      <c r="I16" s="13"/>
      <c r="J16" s="13"/>
      <c r="K16" s="16"/>
      <c r="L16" s="16"/>
      <c r="M16" s="13"/>
      <c r="N16" s="13"/>
      <c r="O16" s="13"/>
      <c r="P16" s="13"/>
      <c r="Q16" s="16"/>
      <c r="R16" s="19">
        <f>S16</f>
        <v>74040</v>
      </c>
      <c r="S16" s="20">
        <f>SUM(S12:S15)</f>
        <v>74040</v>
      </c>
      <c r="T16" s="20">
        <f t="shared" ref="T16:U16" si="10">SUM(T12:T15)</f>
        <v>76700</v>
      </c>
      <c r="U16" s="20">
        <f t="shared" si="10"/>
        <v>78200</v>
      </c>
    </row>
    <row r="17" spans="1:18" ht="23.25" customHeight="1" x14ac:dyDescent="0.2">
      <c r="A17" s="49" t="s">
        <v>17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17"/>
    </row>
    <row r="18" spans="1:18" ht="23.25" customHeight="1" x14ac:dyDescent="0.2">
      <c r="A18" s="29" t="s">
        <v>32</v>
      </c>
      <c r="B18" s="29"/>
      <c r="C18" s="29"/>
      <c r="D18" s="29"/>
      <c r="E18" s="29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2"/>
    </row>
    <row r="19" spans="1:18" ht="23.25" customHeight="1" x14ac:dyDescent="0.2">
      <c r="A19" s="29" t="s">
        <v>18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2"/>
      <c r="Q19" s="3"/>
      <c r="R19" s="2"/>
    </row>
    <row r="20" spans="1:18" ht="71.25" customHeight="1" x14ac:dyDescent="0.2">
      <c r="R20" s="3"/>
    </row>
    <row r="21" spans="1:18" ht="28.5" customHeight="1" x14ac:dyDescent="0.2"/>
    <row r="22" spans="1:18" ht="28.5" customHeight="1" x14ac:dyDescent="0.2"/>
    <row r="23" spans="1:18" s="2" customFormat="1" ht="21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2" customFormat="1" ht="34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2" customFormat="1" ht="22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mergeCells count="28">
    <mergeCell ref="R10:R11"/>
    <mergeCell ref="A7:D8"/>
    <mergeCell ref="B10:D11"/>
    <mergeCell ref="B12:D12"/>
    <mergeCell ref="A17:Q17"/>
    <mergeCell ref="B13:D13"/>
    <mergeCell ref="B14:D14"/>
    <mergeCell ref="B15:D15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  <mergeCell ref="A18:E18"/>
    <mergeCell ref="A19:E19"/>
    <mergeCell ref="F19:J19"/>
    <mergeCell ref="K19:O19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2026-07-29T06:53:23Z</dcterms:modified>
</cp:coreProperties>
</file>