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Новые 2026\Флот\Краска август\Лакокрасочные и расходные материалы\"/>
    </mc:Choice>
  </mc:AlternateContent>
  <xr:revisionPtr revIDLastSave="0" documentId="13_ncr:1_{69EC19F2-81D2-43C7-84D5-6A350A5CFB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од сопоставления цен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7" l="1"/>
  <c r="I15" i="7" s="1"/>
  <c r="J15" i="7" s="1"/>
  <c r="K15" i="7"/>
  <c r="L15" i="7" s="1"/>
  <c r="M15" i="7" s="1"/>
  <c r="H13" i="7" l="1"/>
  <c r="I13" i="7" s="1"/>
  <c r="J13" i="7" s="1"/>
  <c r="K13" i="7"/>
  <c r="L13" i="7" s="1"/>
  <c r="M13" i="7" s="1"/>
  <c r="H12" i="7"/>
  <c r="I12" i="7" s="1"/>
  <c r="J12" i="7" s="1"/>
  <c r="K12" i="7"/>
  <c r="L12" i="7" s="1"/>
  <c r="M12" i="7" s="1"/>
  <c r="K11" i="7"/>
  <c r="L11" i="7" s="1"/>
  <c r="M11" i="7" s="1"/>
  <c r="H11" i="7"/>
  <c r="I11" i="7" s="1"/>
  <c r="J11" i="7" s="1"/>
  <c r="K10" i="7"/>
  <c r="L10" i="7" s="1"/>
  <c r="M10" i="7" s="1"/>
  <c r="H10" i="7"/>
  <c r="I10" i="7" s="1"/>
  <c r="J10" i="7" s="1"/>
  <c r="K9" i="7" l="1"/>
  <c r="L9" i="7" s="1"/>
  <c r="M9" i="7" s="1"/>
  <c r="H9" i="7"/>
  <c r="I9" i="7" s="1"/>
  <c r="J9" i="7" s="1"/>
  <c r="K8" i="7"/>
  <c r="L8" i="7" s="1"/>
  <c r="M8" i="7" s="1"/>
  <c r="H8" i="7"/>
  <c r="I8" i="7" s="1"/>
  <c r="J8" i="7" s="1"/>
  <c r="H7" i="7" l="1"/>
  <c r="I7" i="7" s="1"/>
  <c r="J7" i="7" s="1"/>
  <c r="K7" i="7"/>
  <c r="L7" i="7" s="1"/>
  <c r="M7" i="7" s="1"/>
  <c r="H14" i="7"/>
  <c r="I14" i="7" s="1"/>
  <c r="J14" i="7" s="1"/>
  <c r="K14" i="7"/>
  <c r="L14" i="7" s="1"/>
  <c r="M14" i="7" s="1"/>
  <c r="M16" i="7" l="1"/>
</calcChain>
</file>

<file path=xl/sharedStrings.xml><?xml version="1.0" encoding="utf-8"?>
<sst xmlns="http://schemas.openxmlformats.org/spreadsheetml/2006/main" count="42" uniqueCount="33">
  <si>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</si>
  <si>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</si>
  <si>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</si>
  <si>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</si>
  <si>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</si>
  <si>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</si>
  <si>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</si>
  <si>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</si>
  <si>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</si>
  <si>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</si>
  <si>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</si>
  <si>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</si>
  <si>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</si>
  <si>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</si>
  <si>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</si>
  <si>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</si>
  <si>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</si>
  <si>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</si>
  <si>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</si>
  <si>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</si>
  <si>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шт.</t>
  </si>
  <si>
    <t>А.Ю.Александров</t>
  </si>
  <si>
    <t>Валик с натуральным мехом, с ручкой СИБРТЕХ 200 мм, ворс 12 мм, D 48 мм, D ручки - 6 мм,</t>
  </si>
  <si>
    <t>Валик сменный с натуральным мехом СИБРТЕХ 200 мм, ворс 12 мм, D 48 мм</t>
  </si>
  <si>
    <t>Уайт-спирит канистра 10 л НН</t>
  </si>
  <si>
    <t xml:space="preserve">Круглая кисть STAYER UNIVERSAL-STANDART </t>
  </si>
  <si>
    <t>Круглая кисть STAYER UNIVERSAL-STANDART</t>
  </si>
  <si>
    <t xml:space="preserve">Кисть плоская UNIVERSAL, серия EURO, деревянная ручка 63мм </t>
  </si>
  <si>
    <t xml:space="preserve">Кисть плоская UNIVERSAL, серия EURO, деревянная ручка 50мм </t>
  </si>
  <si>
    <t>Кисть плоская UNIVERSAL, серия EURO, деревянная ручка 38мм</t>
  </si>
  <si>
    <t>Коммерческое предложение№ 644  от 05.08.2026 (Источник №1)</t>
  </si>
  <si>
    <t>Коммерческое предложение № 02/08 от 06.08.2026 (Источник №2)</t>
  </si>
  <si>
    <t>Коммерческое предложение№ 24=0608-268 от 06.08.2026 (Источник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</si>
</sst>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4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topLeftCell="A4" zoomScaleNormal="100" workbookViewId="0">
      <selection activeCell="C16" sqref="C16:J16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4" t="s">
        <v>17</v>
      </c>
      <c r="I1" s="35"/>
      <c r="J1" s="35"/>
      <c r="K1" s="35"/>
      <c r="L1" s="35"/>
      <c r="M1" s="35"/>
    </row>
    <row r="2" spans="1:15" s="3" customFormat="1" ht="24" customHeight="1" x14ac:dyDescent="0.2">
      <c r="A2" s="37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s="4" customFormat="1" ht="20.25" customHeight="1" x14ac:dyDescent="0.2">
      <c r="A3" s="43" t="s">
        <v>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5" ht="29.25" customHeight="1" x14ac:dyDescent="0.2">
      <c r="A4" s="42" t="s">
        <v>6</v>
      </c>
      <c r="B4" s="42" t="s">
        <v>7</v>
      </c>
      <c r="C4" s="42" t="s">
        <v>5</v>
      </c>
      <c r="D4" s="42" t="s">
        <v>0</v>
      </c>
      <c r="E4" s="45" t="s">
        <v>10</v>
      </c>
      <c r="F4" s="45"/>
      <c r="G4" s="45"/>
      <c r="H4" s="41" t="s">
        <v>14</v>
      </c>
      <c r="I4" s="41"/>
      <c r="J4" s="41"/>
      <c r="K4" s="44" t="s">
        <v>15</v>
      </c>
      <c r="L4" s="44"/>
      <c r="M4" s="49" t="s">
        <v>12</v>
      </c>
    </row>
    <row r="5" spans="1:15" ht="219.75" customHeight="1" x14ac:dyDescent="0.2">
      <c r="A5" s="42"/>
      <c r="B5" s="42"/>
      <c r="C5" s="42"/>
      <c r="D5" s="42"/>
      <c r="E5" s="15" t="s">
        <v>30</v>
      </c>
      <c r="F5" s="15" t="s">
        <v>31</v>
      </c>
      <c r="G5" s="15" t="s">
        <v>32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49"/>
    </row>
    <row r="6" spans="1:15" ht="19.899999999999999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5" ht="30" customHeight="1" x14ac:dyDescent="0.2">
      <c r="A7" s="17">
        <v>1</v>
      </c>
      <c r="B7" s="33" t="s">
        <v>22</v>
      </c>
      <c r="C7" s="30" t="s">
        <v>20</v>
      </c>
      <c r="D7" s="17">
        <v>8</v>
      </c>
      <c r="E7" s="31">
        <v>155.4</v>
      </c>
      <c r="F7" s="31">
        <v>160.05000000000001</v>
      </c>
      <c r="G7" s="32">
        <v>163</v>
      </c>
      <c r="H7" s="18">
        <f t="shared" ref="H7" si="0">(E7+F7+G7)/3</f>
        <v>159.48333333333335</v>
      </c>
      <c r="I7" s="19">
        <f t="shared" ref="I7" si="1">SQRT(((SUM((POWER(G7-H7,2)),(POWER(F7-H7,2)),(POWER(E7-H7,2)))/(COLUMNS(E7:G7)-1))))</f>
        <v>3.8315575597051019</v>
      </c>
      <c r="J7" s="14">
        <f t="shared" ref="J7" si="2">I7/H7*100</f>
        <v>2.4024814879538727</v>
      </c>
      <c r="K7" s="18">
        <f t="shared" ref="K7" si="3">((D7/3)*(SUM(E7:G7)))</f>
        <v>1275.8666666666668</v>
      </c>
      <c r="L7" s="18">
        <f t="shared" ref="L7" si="4">ROUND((K7/D7),2)</f>
        <v>159.47999999999999</v>
      </c>
      <c r="M7" s="19">
        <f>ROUND(D7*L7,2)</f>
        <v>1275.8399999999999</v>
      </c>
    </row>
    <row r="8" spans="1:15" ht="27" customHeight="1" x14ac:dyDescent="0.2">
      <c r="A8" s="17">
        <v>2</v>
      </c>
      <c r="B8" s="33" t="s">
        <v>23</v>
      </c>
      <c r="C8" s="30" t="s">
        <v>20</v>
      </c>
      <c r="D8" s="17">
        <v>20</v>
      </c>
      <c r="E8" s="31">
        <v>112</v>
      </c>
      <c r="F8" s="31">
        <v>115.3</v>
      </c>
      <c r="G8" s="32">
        <v>122</v>
      </c>
      <c r="H8" s="18">
        <f t="shared" ref="H8:H9" si="5">(E8+F8+G8)/3</f>
        <v>116.43333333333334</v>
      </c>
      <c r="I8" s="19">
        <f t="shared" ref="I8:I9" si="6">SQRT(((SUM((POWER(G8-H8,2)),(POWER(F8-H8,2)),(POWER(E8-H8,2)))/(COLUMNS(E8:G8)-1))))</f>
        <v>5.095422782589619</v>
      </c>
      <c r="J8" s="14">
        <f t="shared" ref="J8:J9" si="7">I8/H8*100</f>
        <v>4.3762577577351438</v>
      </c>
      <c r="K8" s="18">
        <f t="shared" ref="K8:K9" si="8">((D8/3)*(SUM(E8:G8)))</f>
        <v>2328.666666666667</v>
      </c>
      <c r="L8" s="18">
        <f t="shared" ref="L8:L9" si="9">ROUND((K8/D8),2)</f>
        <v>116.43</v>
      </c>
      <c r="M8" s="19">
        <f t="shared" ref="M8:M9" si="10">ROUND(D8*L8,2)</f>
        <v>2328.6</v>
      </c>
    </row>
    <row r="9" spans="1:15" ht="24.75" customHeight="1" x14ac:dyDescent="0.2">
      <c r="A9" s="17">
        <v>3</v>
      </c>
      <c r="B9" s="33" t="s">
        <v>29</v>
      </c>
      <c r="C9" s="30" t="s">
        <v>20</v>
      </c>
      <c r="D9" s="17">
        <v>10</v>
      </c>
      <c r="E9" s="31">
        <v>88</v>
      </c>
      <c r="F9" s="31">
        <v>90.6</v>
      </c>
      <c r="G9" s="32">
        <v>96</v>
      </c>
      <c r="H9" s="18">
        <f t="shared" si="5"/>
        <v>91.533333333333346</v>
      </c>
      <c r="I9" s="19">
        <f t="shared" si="6"/>
        <v>4.0808495847474378</v>
      </c>
      <c r="J9" s="14">
        <f t="shared" si="7"/>
        <v>4.4583207408020069</v>
      </c>
      <c r="K9" s="18">
        <f t="shared" si="8"/>
        <v>915.33333333333348</v>
      </c>
      <c r="L9" s="18">
        <f t="shared" si="9"/>
        <v>91.53</v>
      </c>
      <c r="M9" s="19">
        <f t="shared" si="10"/>
        <v>915.3</v>
      </c>
    </row>
    <row r="10" spans="1:15" ht="27.75" customHeight="1" x14ac:dyDescent="0.2">
      <c r="A10" s="17">
        <v>4</v>
      </c>
      <c r="B10" s="33" t="s">
        <v>28</v>
      </c>
      <c r="C10" s="30" t="s">
        <v>20</v>
      </c>
      <c r="D10" s="17">
        <v>10</v>
      </c>
      <c r="E10" s="31">
        <v>122</v>
      </c>
      <c r="F10" s="31">
        <v>123.7</v>
      </c>
      <c r="G10" s="32">
        <v>127</v>
      </c>
      <c r="H10" s="18">
        <f t="shared" ref="H10:H13" si="11">(E10+F10+G10)/3</f>
        <v>124.23333333333333</v>
      </c>
      <c r="I10" s="19">
        <f t="shared" ref="I10:I13" si="12">SQRT(((SUM((POWER(G10-H10,2)),(POWER(F10-H10,2)),(POWER(E10-H10,2)))/(COLUMNS(E10:G10)-1))))</f>
        <v>2.5423086620891122</v>
      </c>
      <c r="J10" s="14">
        <f t="shared" ref="J10:J13" si="13">I10/H10*100</f>
        <v>2.046398171791612</v>
      </c>
      <c r="K10" s="18">
        <f t="shared" ref="K10:K13" si="14">((D10/3)*(SUM(E10:G10)))</f>
        <v>1242.3333333333333</v>
      </c>
      <c r="L10" s="18">
        <f t="shared" ref="L10:L13" si="15">ROUND((K10/D10),2)</f>
        <v>124.23</v>
      </c>
      <c r="M10" s="19">
        <f t="shared" ref="M10:M13" si="16">ROUND(D10*L10,2)</f>
        <v>1242.3</v>
      </c>
    </row>
    <row r="11" spans="1:15" ht="27" customHeight="1" x14ac:dyDescent="0.2">
      <c r="A11" s="17">
        <v>5</v>
      </c>
      <c r="B11" s="33" t="s">
        <v>27</v>
      </c>
      <c r="C11" s="30" t="s">
        <v>20</v>
      </c>
      <c r="D11" s="17">
        <v>10</v>
      </c>
      <c r="E11" s="31">
        <v>156</v>
      </c>
      <c r="F11" s="31">
        <v>159</v>
      </c>
      <c r="G11" s="32">
        <v>167</v>
      </c>
      <c r="H11" s="18">
        <f t="shared" si="11"/>
        <v>160.66666666666666</v>
      </c>
      <c r="I11" s="19">
        <f t="shared" si="12"/>
        <v>5.6862407030773268</v>
      </c>
      <c r="J11" s="14">
        <f t="shared" si="13"/>
        <v>3.5391539645709504</v>
      </c>
      <c r="K11" s="18">
        <f t="shared" si="14"/>
        <v>1606.6666666666667</v>
      </c>
      <c r="L11" s="18">
        <f t="shared" si="15"/>
        <v>160.66999999999999</v>
      </c>
      <c r="M11" s="19">
        <f t="shared" si="16"/>
        <v>1606.7</v>
      </c>
    </row>
    <row r="12" spans="1:15" ht="15.75" customHeight="1" x14ac:dyDescent="0.2">
      <c r="A12" s="17">
        <v>6</v>
      </c>
      <c r="B12" s="33" t="s">
        <v>25</v>
      </c>
      <c r="C12" s="30" t="s">
        <v>20</v>
      </c>
      <c r="D12" s="17">
        <v>10</v>
      </c>
      <c r="E12" s="31">
        <v>85</v>
      </c>
      <c r="F12" s="31">
        <v>87</v>
      </c>
      <c r="G12" s="32">
        <v>92</v>
      </c>
      <c r="H12" s="18">
        <f t="shared" si="11"/>
        <v>88</v>
      </c>
      <c r="I12" s="19">
        <f t="shared" si="12"/>
        <v>3.6055512754639891</v>
      </c>
      <c r="J12" s="14">
        <f t="shared" si="13"/>
        <v>4.0972173584818057</v>
      </c>
      <c r="K12" s="18">
        <f t="shared" si="14"/>
        <v>880</v>
      </c>
      <c r="L12" s="18">
        <f t="shared" si="15"/>
        <v>88</v>
      </c>
      <c r="M12" s="19">
        <f t="shared" si="16"/>
        <v>880</v>
      </c>
    </row>
    <row r="13" spans="1:15" ht="15.75" x14ac:dyDescent="0.2">
      <c r="A13" s="17">
        <v>7</v>
      </c>
      <c r="B13" t="s">
        <v>26</v>
      </c>
      <c r="C13" s="30" t="s">
        <v>20</v>
      </c>
      <c r="D13" s="17">
        <v>10</v>
      </c>
      <c r="E13" s="31">
        <v>119</v>
      </c>
      <c r="F13" s="31">
        <v>127.4</v>
      </c>
      <c r="G13" s="32">
        <v>124</v>
      </c>
      <c r="H13" s="18">
        <f t="shared" si="11"/>
        <v>123.46666666666665</v>
      </c>
      <c r="I13" s="19">
        <f t="shared" si="12"/>
        <v>4.225320500664222</v>
      </c>
      <c r="J13" s="14">
        <f t="shared" si="13"/>
        <v>3.4222358266718862</v>
      </c>
      <c r="K13" s="18">
        <f t="shared" si="14"/>
        <v>1234.6666666666667</v>
      </c>
      <c r="L13" s="18">
        <f t="shared" si="15"/>
        <v>123.47</v>
      </c>
      <c r="M13" s="19">
        <f t="shared" si="16"/>
        <v>1234.7</v>
      </c>
    </row>
    <row r="14" spans="1:15" ht="15.75" x14ac:dyDescent="0.2">
      <c r="A14" s="17">
        <v>8</v>
      </c>
      <c r="B14" t="s">
        <v>26</v>
      </c>
      <c r="C14" s="30" t="s">
        <v>20</v>
      </c>
      <c r="D14" s="17">
        <v>10</v>
      </c>
      <c r="E14" s="31">
        <v>151</v>
      </c>
      <c r="F14" s="31">
        <v>155.6</v>
      </c>
      <c r="G14" s="32">
        <v>166</v>
      </c>
      <c r="H14" s="18">
        <f t="shared" ref="H14:H15" si="17">(E14+F14+G14)/3</f>
        <v>157.53333333333333</v>
      </c>
      <c r="I14" s="19">
        <f t="shared" ref="I14:I15" si="18">SQRT(((SUM((POWER(G14-H14,2)),(POWER(F14-H14,2)),(POWER(E14-H14,2)))/(COLUMNS(E14:G14)-1))))</f>
        <v>7.6846166679498946</v>
      </c>
      <c r="J14" s="14">
        <f t="shared" ref="J14:J15" si="19">I14/H14*100</f>
        <v>4.8780892940858411</v>
      </c>
      <c r="K14" s="18">
        <f t="shared" ref="K14:K15" si="20">((D14/3)*(SUM(E14:G14)))</f>
        <v>1575.3333333333335</v>
      </c>
      <c r="L14" s="18">
        <f t="shared" ref="L14:L15" si="21">ROUND((K14/D14),2)</f>
        <v>157.53</v>
      </c>
      <c r="M14" s="19">
        <f t="shared" ref="M14:M15" si="22">ROUND(D14*L14,2)</f>
        <v>1575.3</v>
      </c>
    </row>
    <row r="15" spans="1:15" ht="15.75" x14ac:dyDescent="0.2">
      <c r="A15" s="17">
        <v>9</v>
      </c>
      <c r="B15" t="s">
        <v>24</v>
      </c>
      <c r="C15" s="30" t="s">
        <v>20</v>
      </c>
      <c r="D15" s="17">
        <v>2</v>
      </c>
      <c r="E15" s="31">
        <v>2464</v>
      </c>
      <c r="F15" s="31">
        <v>2501</v>
      </c>
      <c r="G15" s="32">
        <v>2611</v>
      </c>
      <c r="H15" s="18">
        <f t="shared" si="17"/>
        <v>2525.3333333333335</v>
      </c>
      <c r="I15" s="19">
        <f t="shared" si="18"/>
        <v>76.461319196920314</v>
      </c>
      <c r="J15" s="14">
        <f t="shared" si="19"/>
        <v>3.0277713515147955</v>
      </c>
      <c r="K15" s="18">
        <f t="shared" si="20"/>
        <v>5050.6666666666661</v>
      </c>
      <c r="L15" s="18">
        <f t="shared" si="21"/>
        <v>2525.33</v>
      </c>
      <c r="M15" s="19">
        <f t="shared" si="22"/>
        <v>5050.66</v>
      </c>
    </row>
    <row r="16" spans="1:15" ht="63" x14ac:dyDescent="0.2">
      <c r="A16" s="17"/>
      <c r="B16" s="20" t="s">
        <v>18</v>
      </c>
      <c r="C16" s="46"/>
      <c r="D16" s="46"/>
      <c r="E16" s="46"/>
      <c r="F16" s="46"/>
      <c r="G16" s="46"/>
      <c r="H16" s="46"/>
      <c r="I16" s="46"/>
      <c r="J16" s="46"/>
      <c r="K16" s="48" t="s">
        <v>13</v>
      </c>
      <c r="L16" s="48"/>
      <c r="M16" s="21">
        <f>SUM(M7:M15)</f>
        <v>16109.4</v>
      </c>
      <c r="O16" s="9"/>
    </row>
    <row r="17" spans="1:13" ht="19.899999999999999" customHeight="1" x14ac:dyDescent="0.2">
      <c r="A17" s="8"/>
      <c r="B17" s="22"/>
      <c r="C17" s="23"/>
      <c r="D17" s="23"/>
      <c r="E17" s="23"/>
      <c r="F17" s="23"/>
      <c r="G17" s="23"/>
      <c r="H17" s="24"/>
      <c r="I17" s="25"/>
      <c r="J17" s="25"/>
      <c r="K17" s="26"/>
      <c r="L17" s="27"/>
      <c r="M17" s="28"/>
    </row>
    <row r="18" spans="1:13" s="2" customFormat="1" ht="41.45" hidden="1" customHeight="1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7"/>
    </row>
    <row r="19" spans="1:13" s="5" customFormat="1" ht="42" customHeight="1" x14ac:dyDescent="0.2">
      <c r="A19" s="39" t="s">
        <v>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6"/>
    </row>
    <row r="20" spans="1:13" s="12" customFormat="1" ht="15.75" x14ac:dyDescent="0.25">
      <c r="B20" s="29" t="s">
        <v>19</v>
      </c>
      <c r="C20" s="10"/>
      <c r="D20" s="11"/>
      <c r="F20" s="11"/>
      <c r="G20" s="11"/>
      <c r="H20" s="10" t="s">
        <v>21</v>
      </c>
      <c r="I20" s="11"/>
      <c r="J20" s="11"/>
    </row>
  </sheetData>
  <mergeCells count="16">
    <mergeCell ref="H1:M1"/>
    <mergeCell ref="A6:M6"/>
    <mergeCell ref="A2:K2"/>
    <mergeCell ref="A19:K19"/>
    <mergeCell ref="H4:J4"/>
    <mergeCell ref="B4:B5"/>
    <mergeCell ref="C4:C5"/>
    <mergeCell ref="A3:M3"/>
    <mergeCell ref="K4:L4"/>
    <mergeCell ref="E4:G4"/>
    <mergeCell ref="C16:J16"/>
    <mergeCell ref="A4:A5"/>
    <mergeCell ref="D4:D5"/>
    <mergeCell ref="A18:L18"/>
    <mergeCell ref="K16:L16"/>
    <mergeCell ref="M4:M5"/>
  </mergeCells>
  <phoneticPr fontId="0" type="noConversion"/>
  <pageMargins left="0.25" right="0.25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Professional</cp:lastModifiedBy>
  <cp:lastPrinted>2023-08-11T07:40:50Z</cp:lastPrinted>
  <dcterms:created xsi:type="dcterms:W3CDTF">2011-05-04T10:33:42Z</dcterms:created>
  <dcterms:modified xsi:type="dcterms:W3CDTF">2026-08-07T06:40:45Z</dcterms:modified>
</cp:coreProperties>
</file>