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990" tabRatio="196"/>
  </bookViews>
  <sheets>
    <sheet name="НМЦК" sheetId="3" r:id="rId1"/>
  </sheets>
  <definedNames>
    <definedName name="_xlnm.Print_Area" localSheetId="0">НМЦК!$A$1:$N$26</definedName>
  </definedNames>
  <calcPr calcId="145621"/>
</workbook>
</file>

<file path=xl/calcChain.xml><?xml version="1.0" encoding="utf-8"?>
<calcChain xmlns="http://schemas.openxmlformats.org/spreadsheetml/2006/main">
  <c r="J13" i="3" l="1"/>
  <c r="J12" i="3"/>
  <c r="J11" i="3"/>
  <c r="J10" i="3"/>
  <c r="K10" i="3" l="1"/>
  <c r="L10" i="3" s="1"/>
  <c r="M10" i="3"/>
  <c r="K11" i="3"/>
  <c r="L11" i="3" s="1"/>
  <c r="M11" i="3"/>
  <c r="K12" i="3"/>
  <c r="L12" i="3" s="1"/>
  <c r="M12" i="3"/>
  <c r="K13" i="3"/>
  <c r="L13" i="3" s="1"/>
  <c r="M13" i="3"/>
  <c r="J9" i="3"/>
  <c r="M9" i="3" s="1"/>
  <c r="J15" i="3" l="1"/>
  <c r="M15" i="3" s="1"/>
  <c r="J14" i="3"/>
  <c r="M14" i="3" s="1"/>
  <c r="M16" i="3" l="1"/>
  <c r="K14" i="3"/>
  <c r="L14" i="3" s="1"/>
  <c r="K15" i="3"/>
  <c r="L15" i="3" s="1"/>
  <c r="K9" i="3" l="1"/>
  <c r="L9" i="3" l="1"/>
</calcChain>
</file>

<file path=xl/sharedStrings.xml><?xml version="1.0" encoding="utf-8"?>
<sst xmlns="http://schemas.openxmlformats.org/spreadsheetml/2006/main" count="56" uniqueCount="29">
  <si>
    <t>Наименование объекта закупки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</si>
  <si>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</si>
  <si>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</si>
  <si>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</si>
  <si>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№ п/п</t>
  </si>
  <si>
    <t>Источники информации о ценах (руб)</t>
  </si>
  <si>
    <t>Н(М)ЦК, ЦКЕП, определяемая методом сопоставимых рыночных цен (анализа рынка)</t>
  </si>
  <si>
    <t>Расчет Н(М)ЦК по формуле  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</si>
  <si>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Источник №1</t>
  </si>
  <si>
    <t>Источник №2</t>
  </si>
  <si>
    <t>Источник №3</t>
  </si>
  <si>
    <t>Ссылка</t>
  </si>
  <si>
    <t xml:space="preserve">Обоснование начальной (максимальной) цены контракта
на поставку товаров, работ, услуг. </t>
  </si>
  <si>
    <t xml:space="preserve">Расчет общей начальной (максимальной) цены за единицу товаров, работ, услуг методом сопоставимых рыночных цен (анализа рынка)                                                                                                                                                                                         </t>
  </si>
  <si>
    <t>Услуги по уборке</t>
  </si>
  <si>
    <t>кв.м</t>
  </si>
  <si>
    <t xml:space="preserve">Предложение №1 </t>
  </si>
  <si>
    <t xml:space="preserve">Предложение №2 </t>
  </si>
  <si>
    <t>Предложение №3</t>
  </si>
  <si>
    <t>Предложение №2</t>
  </si>
  <si>
    <t>Предложение №1</t>
  </si>
  <si>
    <t>усл.ед.</t>
  </si>
  <si>
    <t>Общехозяйственная деятельность (такелажные работы)</t>
  </si>
  <si>
    <t>Общехозяйственная деятельность(менеджер)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</si>
  <si>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</si>
  <si>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Максимальное значение цены контракта</t>
  </si>
  <si>
    <t>ИТОГО НСЦЕ</t>
  </si>
  <si>
    <t>Ед. изм в сутки</t>
  </si>
  <si>
    <t>ИКЗ 261773310856977190100100150930000244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</si>
</sst>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2" xfId="1" applyNumberForma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FFFF"/>
      <color rgb="FF00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7</xdr:row>
      <xdr:rowOff>952500</xdr:rowOff>
    </xdr:from>
    <xdr:to>
      <xdr:col>12</xdr:col>
      <xdr:colOff>0</xdr:colOff>
      <xdr:row>7</xdr:row>
      <xdr:rowOff>1304925</xdr:rowOff>
    </xdr:to>
    <xdr:pic>
      <xdr:nvPicPr>
        <xdr:cNvPr id="7" name="Picture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53800" y="209569050"/>
          <a:ext cx="127635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19050</xdr:colOff>
      <xdr:row>7</xdr:row>
      <xdr:rowOff>923925</xdr:rowOff>
    </xdr:from>
    <xdr:to>
      <xdr:col>10</xdr:col>
      <xdr:colOff>904875</xdr:colOff>
      <xdr:row>7</xdr:row>
      <xdr:rowOff>1362075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87000" y="209540475"/>
          <a:ext cx="8858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464344</xdr:colOff>
      <xdr:row>7</xdr:row>
      <xdr:rowOff>1100138</xdr:rowOff>
    </xdr:from>
    <xdr:to>
      <xdr:col>13</xdr:col>
      <xdr:colOff>445294</xdr:colOff>
      <xdr:row>7</xdr:row>
      <xdr:rowOff>1462088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94494" y="209716688"/>
          <a:ext cx="1790700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</xdr:row>
      <xdr:rowOff>814388</xdr:rowOff>
    </xdr:from>
    <xdr:to>
      <xdr:col>12</xdr:col>
      <xdr:colOff>161925</xdr:colOff>
      <xdr:row>7</xdr:row>
      <xdr:rowOff>1042988</xdr:rowOff>
    </xdr:to>
    <xdr:pic>
      <xdr:nvPicPr>
        <xdr:cNvPr id="10" name="Picture 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639675" y="209430938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90" zoomScaleNormal="90" zoomScaleSheetLayoutView="90" workbookViewId="0">
      <selection activeCell="D3" sqref="D3"/>
    </sheetView>
  </sheetViews>
  <sheetFormatPr defaultColWidth="9.140625" defaultRowHeight="15" x14ac:dyDescent="0.25"/>
  <cols>
    <col min="1" max="1" width="6" style="1" customWidth="1"/>
    <col min="2" max="2" width="33.85546875" style="1" customWidth="1"/>
    <col min="3" max="3" width="8.140625" style="20" customWidth="1"/>
    <col min="4" max="9" width="15.28515625" style="20" customWidth="1"/>
    <col min="10" max="10" width="15.28515625" style="1" customWidth="1"/>
    <col min="11" max="11" width="16" style="1" customWidth="1"/>
    <col min="12" max="12" width="19.42578125" style="1" customWidth="1"/>
    <col min="13" max="13" width="27.140625" style="1" customWidth="1"/>
    <col min="14" max="15" width="25.85546875" style="1" customWidth="1"/>
    <col min="16" max="17" width="17.85546875" style="1" customWidth="1"/>
    <col min="18" max="16384" width="9.140625" style="1"/>
  </cols>
  <sheetData>
    <row r="1" spans="1:15" x14ac:dyDescent="0.25">
      <c r="B1" s="1" t="s">
        <v>28</v>
      </c>
    </row>
    <row r="2" spans="1:15" ht="42.75" customHeight="1" x14ac:dyDescent="0.25">
      <c r="A2" s="25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8" customFormat="1" ht="17.25" customHeight="1" x14ac:dyDescent="0.25">
      <c r="A4" s="2"/>
      <c r="B4" s="4"/>
      <c r="C4" s="4"/>
      <c r="D4" s="5"/>
      <c r="E4" s="5"/>
      <c r="F4" s="5"/>
      <c r="G4" s="5"/>
      <c r="H4" s="5"/>
      <c r="I4" s="5"/>
      <c r="J4" s="5"/>
      <c r="K4" s="6"/>
      <c r="L4" s="6"/>
      <c r="M4" s="7"/>
      <c r="N4" s="7"/>
      <c r="O4" s="7"/>
    </row>
    <row r="5" spans="1:15" s="8" customFormat="1" ht="17.25" customHeight="1" x14ac:dyDescent="0.25">
      <c r="A5" s="2"/>
      <c r="B5" s="4"/>
      <c r="C5" s="4"/>
      <c r="D5" s="5"/>
      <c r="E5" s="5"/>
      <c r="F5" s="5"/>
      <c r="G5" s="5"/>
      <c r="H5" s="5"/>
      <c r="I5" s="5"/>
      <c r="J5" s="5"/>
      <c r="K5" s="6"/>
      <c r="L5" s="6"/>
      <c r="M5" s="7"/>
      <c r="N5" s="7"/>
      <c r="O5" s="7"/>
    </row>
    <row r="6" spans="1:15" s="8" customFormat="1" ht="20.25" customHeight="1" x14ac:dyDescent="0.25">
      <c r="A6" s="27" t="s">
        <v>13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9"/>
      <c r="O6" s="2"/>
    </row>
    <row r="7" spans="1:15" s="8" customFormat="1" ht="44.25" customHeight="1" x14ac:dyDescent="0.25">
      <c r="A7" s="30" t="s">
        <v>4</v>
      </c>
      <c r="B7" s="31" t="s">
        <v>0</v>
      </c>
      <c r="C7" s="30" t="s">
        <v>27</v>
      </c>
      <c r="D7" s="30" t="s">
        <v>5</v>
      </c>
      <c r="E7" s="30"/>
      <c r="F7" s="30"/>
      <c r="G7" s="30"/>
      <c r="H7" s="30"/>
      <c r="I7" s="9"/>
      <c r="J7" s="32" t="s">
        <v>1</v>
      </c>
      <c r="K7" s="32"/>
      <c r="L7" s="32"/>
      <c r="M7" s="30" t="s">
        <v>6</v>
      </c>
      <c r="N7" s="30"/>
      <c r="O7" s="10"/>
    </row>
    <row r="8" spans="1:15" s="8" customFormat="1" ht="132.75" customHeight="1" x14ac:dyDescent="0.25">
      <c r="A8" s="30"/>
      <c r="B8" s="31"/>
      <c r="C8" s="30"/>
      <c r="D8" s="11" t="s">
        <v>8</v>
      </c>
      <c r="E8" s="11" t="s">
        <v>11</v>
      </c>
      <c r="F8" s="11" t="s">
        <v>9</v>
      </c>
      <c r="G8" s="11" t="s">
        <v>11</v>
      </c>
      <c r="H8" s="11" t="s">
        <v>10</v>
      </c>
      <c r="I8" s="11" t="s">
        <v>11</v>
      </c>
      <c r="J8" s="12" t="s">
        <v>2</v>
      </c>
      <c r="K8" s="12" t="s">
        <v>3</v>
      </c>
      <c r="L8" s="12" t="s">
        <v>24</v>
      </c>
      <c r="M8" s="33" t="s">
        <v>7</v>
      </c>
      <c r="N8" s="33"/>
      <c r="O8" s="13"/>
    </row>
    <row r="9" spans="1:15" s="8" customFormat="1" ht="31.5" customHeight="1" x14ac:dyDescent="0.25">
      <c r="A9" s="9">
        <v>1</v>
      </c>
      <c r="B9" s="14" t="s">
        <v>14</v>
      </c>
      <c r="C9" s="15" t="s">
        <v>15</v>
      </c>
      <c r="D9" s="16">
        <v>5.13</v>
      </c>
      <c r="E9" s="17" t="s">
        <v>16</v>
      </c>
      <c r="F9" s="16">
        <v>5.15</v>
      </c>
      <c r="G9" s="17" t="s">
        <v>17</v>
      </c>
      <c r="H9" s="16">
        <v>5.2</v>
      </c>
      <c r="I9" s="17" t="s">
        <v>18</v>
      </c>
      <c r="J9" s="21">
        <f t="shared" ref="J9:J13" si="0">AVERAGE(D9,F9,H9)</f>
        <v>5.16</v>
      </c>
      <c r="K9" s="18">
        <f t="shared" ref="K9:K14" si="1">SQRT(((SUM(,(POWER(H9-J9,2)),(POWER(F9-J9,2)),(POWER(D9-J9,2)))/(COLUMNS(D9:I9)-4))))</f>
        <v>3.6055512754639987E-2</v>
      </c>
      <c r="L9" s="18">
        <f t="shared" ref="L9" si="2">K9/J9*100</f>
        <v>0.69875024718294543</v>
      </c>
      <c r="M9" s="22">
        <f>J9</f>
        <v>5.16</v>
      </c>
      <c r="N9" s="22"/>
      <c r="O9" s="19"/>
    </row>
    <row r="10" spans="1:15" s="8" customFormat="1" ht="31.5" customHeight="1" x14ac:dyDescent="0.25">
      <c r="A10" s="9">
        <v>2</v>
      </c>
      <c r="B10" s="14" t="s">
        <v>14</v>
      </c>
      <c r="C10" s="15" t="s">
        <v>15</v>
      </c>
      <c r="D10" s="16">
        <v>5.13</v>
      </c>
      <c r="E10" s="17" t="s">
        <v>16</v>
      </c>
      <c r="F10" s="16">
        <v>5.15</v>
      </c>
      <c r="G10" s="17" t="s">
        <v>17</v>
      </c>
      <c r="H10" s="16">
        <v>5.2</v>
      </c>
      <c r="I10" s="17" t="s">
        <v>18</v>
      </c>
      <c r="J10" s="21">
        <f t="shared" si="0"/>
        <v>5.16</v>
      </c>
      <c r="K10" s="18">
        <f t="shared" ref="K10:K11" si="3">SQRT(((SUM(,(POWER(H10-J10,2)),(POWER(F10-J10,2)),(POWER(D10-J10,2)))/(COLUMNS(D10:I10)-4))))</f>
        <v>3.6055512754639987E-2</v>
      </c>
      <c r="L10" s="18">
        <f t="shared" ref="L10:L11" si="4">K10/J10*100</f>
        <v>0.69875024718294543</v>
      </c>
      <c r="M10" s="22">
        <f t="shared" ref="M10:M15" si="5">J10</f>
        <v>5.16</v>
      </c>
      <c r="N10" s="22"/>
      <c r="O10" s="19"/>
    </row>
    <row r="11" spans="1:15" s="8" customFormat="1" ht="31.5" customHeight="1" x14ac:dyDescent="0.25">
      <c r="A11" s="9">
        <v>3</v>
      </c>
      <c r="B11" s="14" t="s">
        <v>14</v>
      </c>
      <c r="C11" s="15" t="s">
        <v>15</v>
      </c>
      <c r="D11" s="16">
        <v>5.13</v>
      </c>
      <c r="E11" s="17" t="s">
        <v>16</v>
      </c>
      <c r="F11" s="16">
        <v>5.15</v>
      </c>
      <c r="G11" s="17" t="s">
        <v>17</v>
      </c>
      <c r="H11" s="16">
        <v>5.2</v>
      </c>
      <c r="I11" s="17" t="s">
        <v>18</v>
      </c>
      <c r="J11" s="21">
        <f t="shared" si="0"/>
        <v>5.16</v>
      </c>
      <c r="K11" s="18">
        <f t="shared" si="3"/>
        <v>3.6055512754639987E-2</v>
      </c>
      <c r="L11" s="18">
        <f t="shared" si="4"/>
        <v>0.69875024718294543</v>
      </c>
      <c r="M11" s="22">
        <f t="shared" si="5"/>
        <v>5.16</v>
      </c>
      <c r="N11" s="22"/>
      <c r="O11" s="19"/>
    </row>
    <row r="12" spans="1:15" s="8" customFormat="1" ht="31.5" customHeight="1" x14ac:dyDescent="0.25">
      <c r="A12" s="9">
        <v>4</v>
      </c>
      <c r="B12" s="14" t="s">
        <v>14</v>
      </c>
      <c r="C12" s="15" t="s">
        <v>15</v>
      </c>
      <c r="D12" s="16">
        <v>5.13</v>
      </c>
      <c r="E12" s="17" t="s">
        <v>16</v>
      </c>
      <c r="F12" s="16">
        <v>5.15</v>
      </c>
      <c r="G12" s="17" t="s">
        <v>17</v>
      </c>
      <c r="H12" s="16">
        <v>5.2</v>
      </c>
      <c r="I12" s="17" t="s">
        <v>18</v>
      </c>
      <c r="J12" s="21">
        <f t="shared" si="0"/>
        <v>5.16</v>
      </c>
      <c r="K12" s="18">
        <f t="shared" ref="K12" si="6">SQRT(((SUM(,(POWER(H12-J12,2)),(POWER(F12-J12,2)),(POWER(D12-J12,2)))/(COLUMNS(D12:I12)-4))))</f>
        <v>3.6055512754639987E-2</v>
      </c>
      <c r="L12" s="18">
        <f t="shared" ref="L12" si="7">K12/J12*100</f>
        <v>0.69875024718294543</v>
      </c>
      <c r="M12" s="22">
        <f t="shared" si="5"/>
        <v>5.16</v>
      </c>
      <c r="N12" s="22"/>
      <c r="O12" s="19"/>
    </row>
    <row r="13" spans="1:15" s="8" customFormat="1" ht="31.5" customHeight="1" x14ac:dyDescent="0.25">
      <c r="A13" s="9">
        <v>5</v>
      </c>
      <c r="B13" s="14" t="s">
        <v>14</v>
      </c>
      <c r="C13" s="15" t="s">
        <v>15</v>
      </c>
      <c r="D13" s="16">
        <v>5.13</v>
      </c>
      <c r="E13" s="17" t="s">
        <v>16</v>
      </c>
      <c r="F13" s="16">
        <v>5.15</v>
      </c>
      <c r="G13" s="17" t="s">
        <v>17</v>
      </c>
      <c r="H13" s="16">
        <v>5.2</v>
      </c>
      <c r="I13" s="17" t="s">
        <v>18</v>
      </c>
      <c r="J13" s="21">
        <f t="shared" si="0"/>
        <v>5.16</v>
      </c>
      <c r="K13" s="18">
        <f t="shared" ref="K13" si="8">SQRT(((SUM(,(POWER(H13-J13,2)),(POWER(F13-J13,2)),(POWER(D13-J13,2)))/(COLUMNS(D13:I13)-4))))</f>
        <v>3.6055512754639987E-2</v>
      </c>
      <c r="L13" s="18">
        <f t="shared" ref="L13" si="9">K13/J13*100</f>
        <v>0.69875024718294543</v>
      </c>
      <c r="M13" s="22">
        <f t="shared" si="5"/>
        <v>5.16</v>
      </c>
      <c r="N13" s="22"/>
      <c r="O13" s="19"/>
    </row>
    <row r="14" spans="1:15" s="8" customFormat="1" ht="30.75" customHeight="1" x14ac:dyDescent="0.25">
      <c r="A14" s="9">
        <v>12</v>
      </c>
      <c r="B14" s="14" t="s">
        <v>22</v>
      </c>
      <c r="C14" s="15" t="s">
        <v>21</v>
      </c>
      <c r="D14" s="16">
        <v>2800</v>
      </c>
      <c r="E14" s="17" t="s">
        <v>20</v>
      </c>
      <c r="F14" s="16">
        <v>2850</v>
      </c>
      <c r="G14" s="17" t="s">
        <v>19</v>
      </c>
      <c r="H14" s="16">
        <v>2900</v>
      </c>
      <c r="I14" s="17" t="s">
        <v>18</v>
      </c>
      <c r="J14" s="21">
        <f t="shared" ref="J14" si="10">AVERAGE(D14,F14,H14)</f>
        <v>2850</v>
      </c>
      <c r="K14" s="18">
        <f t="shared" si="1"/>
        <v>50</v>
      </c>
      <c r="L14" s="18">
        <f t="shared" ref="L14" si="11">K14/J14*100</f>
        <v>1.7543859649122806</v>
      </c>
      <c r="M14" s="22">
        <f t="shared" si="5"/>
        <v>2850</v>
      </c>
      <c r="N14" s="22"/>
      <c r="O14" s="19"/>
    </row>
    <row r="15" spans="1:15" s="8" customFormat="1" ht="32.25" customHeight="1" x14ac:dyDescent="0.25">
      <c r="A15" s="9">
        <v>13</v>
      </c>
      <c r="B15" s="14" t="s">
        <v>23</v>
      </c>
      <c r="C15" s="15" t="s">
        <v>21</v>
      </c>
      <c r="D15" s="16">
        <v>3000</v>
      </c>
      <c r="E15" s="17" t="s">
        <v>20</v>
      </c>
      <c r="F15" s="16">
        <v>3200</v>
      </c>
      <c r="G15" s="17" t="s">
        <v>19</v>
      </c>
      <c r="H15" s="16">
        <v>2800</v>
      </c>
      <c r="I15" s="17" t="s">
        <v>18</v>
      </c>
      <c r="J15" s="21">
        <f>AVERAGE(D15,F15,H15)</f>
        <v>3000</v>
      </c>
      <c r="K15" s="18">
        <f>SQRT(((SUM(,(POWER(H15-J15,2)),(POWER(F15-J15,2)),(POWER(D15-J15,2)))/(COLUMNS(D15:I15)-4))))</f>
        <v>200</v>
      </c>
      <c r="L15" s="18">
        <f>K15/J15*100</f>
        <v>6.666666666666667</v>
      </c>
      <c r="M15" s="22">
        <f t="shared" si="5"/>
        <v>3000</v>
      </c>
      <c r="N15" s="22"/>
      <c r="O15" s="19"/>
    </row>
    <row r="16" spans="1:15" s="8" customFormat="1" ht="19.5" customHeight="1" x14ac:dyDescent="0.25">
      <c r="A16" s="23" t="s">
        <v>26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4">
        <f>SUM(M9:N15)</f>
        <v>5875.8</v>
      </c>
      <c r="N16" s="24"/>
      <c r="O16" s="5"/>
    </row>
    <row r="17" spans="1:15" s="8" customFormat="1" ht="19.5" customHeight="1" x14ac:dyDescent="0.25">
      <c r="A17" s="23" t="s">
        <v>25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>
        <v>600000</v>
      </c>
      <c r="N17" s="24"/>
      <c r="O17" s="5"/>
    </row>
    <row r="18" spans="1:15" s="8" customFormat="1" ht="17.25" customHeight="1" x14ac:dyDescent="0.25">
      <c r="A18" s="2"/>
      <c r="B18" s="4"/>
      <c r="C18" s="4"/>
      <c r="D18" s="5"/>
      <c r="E18" s="5"/>
      <c r="F18" s="5"/>
      <c r="G18" s="5"/>
      <c r="H18" s="7"/>
      <c r="I18" s="7"/>
    </row>
    <row r="19" spans="1:15" s="8" customFormat="1" ht="17.25" customHeight="1" x14ac:dyDescent="0.25">
      <c r="A19" s="2"/>
      <c r="B19" s="4"/>
      <c r="C19" s="4"/>
      <c r="D19" s="5"/>
      <c r="E19" s="5"/>
      <c r="F19" s="5"/>
      <c r="G19" s="5"/>
      <c r="H19" s="7"/>
      <c r="I19" s="7"/>
    </row>
    <row r="20" spans="1:15" ht="22.5" customHeight="1" x14ac:dyDescent="0.25">
      <c r="C20" s="1"/>
      <c r="D20" s="1"/>
      <c r="E20" s="1"/>
      <c r="F20" s="1"/>
      <c r="G20" s="1"/>
      <c r="H20" s="1"/>
      <c r="I20" s="1"/>
    </row>
    <row r="21" spans="1:15" ht="27" customHeight="1" x14ac:dyDescent="0.25">
      <c r="H21" s="1"/>
      <c r="I21" s="1"/>
    </row>
    <row r="22" spans="1:15" ht="24" customHeight="1" x14ac:dyDescent="0.25">
      <c r="H22" s="1"/>
      <c r="I22" s="1"/>
    </row>
    <row r="23" spans="1:15" ht="29.25" customHeight="1" x14ac:dyDescent="0.25">
      <c r="H23" s="1"/>
      <c r="I23" s="1"/>
    </row>
    <row r="24" spans="1:15" x14ac:dyDescent="0.25">
      <c r="H24" s="1"/>
      <c r="I24" s="1"/>
    </row>
    <row r="25" spans="1:15" x14ac:dyDescent="0.25">
      <c r="H25" s="1"/>
      <c r="I25" s="1"/>
    </row>
    <row r="26" spans="1:15" x14ac:dyDescent="0.25">
      <c r="H26" s="1"/>
      <c r="I26" s="1"/>
    </row>
  </sheetData>
  <mergeCells count="20">
    <mergeCell ref="A17:L17"/>
    <mergeCell ref="M17:N17"/>
    <mergeCell ref="A2:O2"/>
    <mergeCell ref="A6:N6"/>
    <mergeCell ref="A7:A8"/>
    <mergeCell ref="B7:B8"/>
    <mergeCell ref="C7:C8"/>
    <mergeCell ref="D7:H7"/>
    <mergeCell ref="J7:L7"/>
    <mergeCell ref="M7:N7"/>
    <mergeCell ref="M8:N8"/>
    <mergeCell ref="M9:N9"/>
    <mergeCell ref="M10:N10"/>
    <mergeCell ref="M11:N11"/>
    <mergeCell ref="M12:N12"/>
    <mergeCell ref="M13:N13"/>
    <mergeCell ref="A16:L16"/>
    <mergeCell ref="M16:N16"/>
    <mergeCell ref="M15:N15"/>
    <mergeCell ref="M14:N14"/>
  </mergeCells>
  <pageMargins left="0.25" right="0.25" top="0.75" bottom="0.75" header="0.3" footer="0.3"/>
  <pageSetup paperSize="9" scale="52" orientation="landscape" r:id="rId1"/>
  <rowBreaks count="1" manualBreakCount="1">
    <brk id="1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UYRIST</dc:creator>
  <cp:lastModifiedBy>Владимиров Михаил Сергеевич</cp:lastModifiedBy>
  <cp:lastPrinted>2025-04-09T07:39:57Z</cp:lastPrinted>
  <dcterms:created xsi:type="dcterms:W3CDTF">2016-07-13T08:20:21Z</dcterms:created>
  <dcterms:modified xsi:type="dcterms:W3CDTF">2026-05-22T12:15:34Z</dcterms:modified>
</cp:coreProperties>
</file>