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gctm.local\work units\!KS\ЕАТ Березка\БЕРЕЗКА ЮИ в работе\422Б_2026 материалы для кондиционирования\"/>
    </mc:Choice>
  </mc:AlternateContent>
  <xr:revisionPtr revIDLastSave="0" documentId="13_ncr:1_{45FD2CFD-5970-4B93-B186-5B82CF72273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Лист1!$A$1:$M$69</definedName>
  </definedNames>
  <calcPr calcId="181029"/>
</workbook>
</file>

<file path=xl/calcChain.xml><?xml version="1.0" encoding="utf-8"?>
<calcChain xmlns="http://schemas.openxmlformats.org/spreadsheetml/2006/main">
  <c r="L51" i="1" l="1"/>
  <c r="I39" i="1"/>
  <c r="I12" i="1"/>
  <c r="K49" i="1"/>
  <c r="J49" i="1"/>
  <c r="I49" i="1"/>
  <c r="L49" i="1" s="1"/>
  <c r="K48" i="1"/>
  <c r="J48" i="1"/>
  <c r="I48" i="1"/>
  <c r="L48" i="1" s="1"/>
  <c r="K44" i="1"/>
  <c r="J44" i="1"/>
  <c r="I44" i="1"/>
  <c r="L44" i="1" s="1"/>
  <c r="K43" i="1"/>
  <c r="J43" i="1"/>
  <c r="I43" i="1"/>
  <c r="L43" i="1" s="1"/>
  <c r="K42" i="1"/>
  <c r="J42" i="1"/>
  <c r="I42" i="1"/>
  <c r="L42" i="1" s="1"/>
  <c r="K41" i="1"/>
  <c r="J41" i="1"/>
  <c r="I41" i="1"/>
  <c r="L41" i="1" s="1"/>
  <c r="K40" i="1"/>
  <c r="J40" i="1"/>
  <c r="I40" i="1"/>
  <c r="L40" i="1" s="1"/>
  <c r="K39" i="1"/>
  <c r="J39" i="1"/>
  <c r="L39" i="1"/>
  <c r="K38" i="1"/>
  <c r="J38" i="1"/>
  <c r="I38" i="1"/>
  <c r="L38" i="1" s="1"/>
  <c r="K37" i="1"/>
  <c r="J37" i="1"/>
  <c r="I37" i="1"/>
  <c r="L37" i="1" s="1"/>
  <c r="K36" i="1"/>
  <c r="J36" i="1"/>
  <c r="I36" i="1"/>
  <c r="L36" i="1" s="1"/>
  <c r="K35" i="1"/>
  <c r="J35" i="1"/>
  <c r="I35" i="1"/>
  <c r="L35" i="1" s="1"/>
  <c r="K34" i="1"/>
  <c r="J34" i="1"/>
  <c r="I34" i="1"/>
  <c r="L34" i="1" s="1"/>
  <c r="K33" i="1"/>
  <c r="J33" i="1"/>
  <c r="I33" i="1"/>
  <c r="L33" i="1" s="1"/>
  <c r="K32" i="1"/>
  <c r="J32" i="1"/>
  <c r="I32" i="1"/>
  <c r="L32" i="1" s="1"/>
  <c r="K31" i="1"/>
  <c r="J31" i="1"/>
  <c r="I31" i="1"/>
  <c r="L31" i="1" s="1"/>
  <c r="K30" i="1"/>
  <c r="J30" i="1"/>
  <c r="I30" i="1"/>
  <c r="L30" i="1" s="1"/>
  <c r="K29" i="1"/>
  <c r="J29" i="1"/>
  <c r="I29" i="1"/>
  <c r="L29" i="1" s="1"/>
  <c r="K28" i="1"/>
  <c r="J28" i="1"/>
  <c r="I28" i="1"/>
  <c r="L28" i="1" s="1"/>
  <c r="K27" i="1"/>
  <c r="J27" i="1"/>
  <c r="I27" i="1"/>
  <c r="L27" i="1" s="1"/>
  <c r="K26" i="1"/>
  <c r="J26" i="1"/>
  <c r="I26" i="1"/>
  <c r="L26" i="1" s="1"/>
  <c r="K25" i="1"/>
  <c r="J25" i="1"/>
  <c r="I25" i="1"/>
  <c r="L25" i="1" s="1"/>
  <c r="K24" i="1"/>
  <c r="J24" i="1"/>
  <c r="I24" i="1"/>
  <c r="L24" i="1" s="1"/>
  <c r="K23" i="1"/>
  <c r="J23" i="1"/>
  <c r="I23" i="1"/>
  <c r="L23" i="1" s="1"/>
  <c r="K22" i="1"/>
  <c r="J22" i="1"/>
  <c r="I22" i="1"/>
  <c r="L22" i="1" s="1"/>
  <c r="K21" i="1"/>
  <c r="J21" i="1"/>
  <c r="I21" i="1"/>
  <c r="L21" i="1" s="1"/>
  <c r="K20" i="1"/>
  <c r="J20" i="1"/>
  <c r="I20" i="1"/>
  <c r="L20" i="1" s="1"/>
  <c r="K50" i="1" l="1"/>
  <c r="J50" i="1" l="1"/>
  <c r="I50" i="1"/>
  <c r="L50" i="1" s="1"/>
  <c r="K47" i="1"/>
  <c r="J47" i="1"/>
  <c r="I47" i="1"/>
  <c r="L47" i="1" s="1"/>
  <c r="K46" i="1"/>
  <c r="J46" i="1"/>
  <c r="I46" i="1"/>
  <c r="L46" i="1" s="1"/>
  <c r="K45" i="1"/>
  <c r="J45" i="1"/>
  <c r="I45" i="1"/>
  <c r="L45" i="1" s="1"/>
  <c r="K19" i="1"/>
  <c r="J19" i="1"/>
  <c r="I19" i="1"/>
  <c r="L19" i="1" s="1"/>
  <c r="K18" i="1"/>
  <c r="J18" i="1"/>
  <c r="I18" i="1"/>
  <c r="L18" i="1" s="1"/>
  <c r="K17" i="1"/>
  <c r="J17" i="1"/>
  <c r="I17" i="1"/>
  <c r="L17" i="1" s="1"/>
  <c r="K16" i="1"/>
  <c r="J16" i="1"/>
  <c r="I16" i="1"/>
  <c r="L16" i="1" s="1"/>
  <c r="K15" i="1"/>
  <c r="J15" i="1"/>
  <c r="I15" i="1"/>
  <c r="L15" i="1" s="1"/>
  <c r="K14" i="1"/>
  <c r="J14" i="1"/>
  <c r="I14" i="1"/>
  <c r="L14" i="1" s="1"/>
  <c r="K13" i="1"/>
  <c r="J13" i="1"/>
  <c r="I13" i="1"/>
  <c r="L13" i="1" s="1"/>
  <c r="K12" i="1"/>
  <c r="J12" i="1"/>
  <c r="L12" i="1"/>
  <c r="K11" i="1"/>
  <c r="J11" i="1"/>
  <c r="I11" i="1"/>
  <c r="L11" i="1" s="1"/>
</calcChain>
</file>

<file path=xl/sharedStrings.xml><?xml version="1.0" encoding="utf-8"?>
<sst xmlns="http://schemas.openxmlformats.org/spreadsheetml/2006/main" count="143" uniqueCount="87">
  <si>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</si>
  <si>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Объект закупки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</si>
  <si>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</si>
  <si>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</si>
  <si>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РАСЧЕТ НМЦК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</si>
  <si>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</si>
  <si>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</si>
  <si>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</si>
  <si>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</si>
  <si>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</si>
  <si>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</si>
  <si>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Поставщик 3</t>
  </si>
  <si>
    <t>Средняя цена (руб.)</t>
  </si>
  <si>
    <t>Среднее квадратичное отклонение</t>
  </si>
  <si>
    <t>Коэффициент вариации (%)</t>
  </si>
  <si>
    <t>НМЦК (рын)</t>
  </si>
  <si>
    <t>Поставщик 1</t>
  </si>
  <si>
    <t>Поставщик 2</t>
  </si>
  <si>
    <t xml:space="preserve">Итого НМЦК составляет </t>
  </si>
  <si>
    <t>шт.</t>
  </si>
  <si>
    <t>Вакуумный насос Value VE125N(1ст., 70 л/мин, 20 Па,7.1 кг)</t>
  </si>
  <si>
    <t>Вальцовка+труборасширители DSZH CT-278L(1/8" - 3/4" +труборез)</t>
  </si>
  <si>
    <t>Горелка Becool BC-HF-2 со шлангом, пьезоподжигом и экраном</t>
  </si>
  <si>
    <t>Зеркало инспекционное DSZH CT-502</t>
  </si>
  <si>
    <t>Весы электронные DSZH RCS-7040, до 100кг</t>
  </si>
  <si>
    <t xml:space="preserve">Манометрический коллектор Value VMG-2-R410A-B (R22, R134a, R410a, R407C; 2-х
вентильный; 3 шланга 120см; манометры 68мм; упак. кейс)
</t>
  </si>
  <si>
    <t>Набор ключей TDM "HEX" 9 шт.: 1.5-10 мм, длинные с шаром, (держатель в блистере), CR-V сталь "Алмаз</t>
  </si>
  <si>
    <t>Дренажная помпа Ballu DC Pump (проточная, 18 л/ч, 19 Дб)</t>
  </si>
  <si>
    <t>Шланг дренажный 5/8" (16мм, бухта 30м)</t>
  </si>
  <si>
    <t>Трубка капиллярная ПВХ 6*9 мм, 25 м в бухте, пищевая</t>
  </si>
  <si>
    <t xml:space="preserve">Трубка капиллярная ПВХ 4*6 мм, 50 м в
бухте, пищевая
</t>
  </si>
  <si>
    <t>Соединение для шланга RF - D 16 мм прозрачный</t>
  </si>
  <si>
    <t>Медная труба 1/4" ST (6,35 х 0,76мм; бухта 15м)</t>
  </si>
  <si>
    <t>Медная труба 3/8" ST (9,52 х 0,81мм; бухта 15м)</t>
  </si>
  <si>
    <t>Медная труба 1/2" ST (12,7 х 0,81мм; бухта 15м)</t>
  </si>
  <si>
    <t>Медная труба 5/8" ST (15,88 х 0,89мм, бухта 15м)</t>
  </si>
  <si>
    <t>Медная труба 3/4" ST (19,05 х 0,89мм, бухта 15м)</t>
  </si>
  <si>
    <t>Припой Felder Cu-Rophos® L-Ag5P (5%, 1 кг/ упак.)</t>
  </si>
  <si>
    <t>Клапан "Шредера" с трубкой 100мм SAE 1/4"(BC-AV-04)</t>
  </si>
  <si>
    <t>Золотник для ниппелей кондиционеров CH-H10 10mm High Side</t>
  </si>
  <si>
    <t>Трубная изоляция K-FLEX ST 6 x 06 - 1/4”, 2м / шт</t>
  </si>
  <si>
    <t>Трубная изоляция K-FLEX ST 6 x 10 - 3/8”, 2м / шт</t>
  </si>
  <si>
    <t>Трубная изоляция K-FLEX ST 6 x 12 - 1/2”, 2м / шт</t>
  </si>
  <si>
    <t>Трубная изоляция K-FLEX ST 6 x 15 - 5/8”, 2м / шт</t>
  </si>
  <si>
    <t>Трубная изоляция K-FLEX ST 6 x 18 - 3/4”, 2м / шт</t>
  </si>
  <si>
    <t>Изоляция Магнофлекс тип C-1.2 толщина 10 мм, ширина 1.2м, в рулоне 18 кв.м, самоклеящаяся</t>
  </si>
  <si>
    <t>Термостойкая армированная лента BAVIS TPL черная 50мм x 50м</t>
  </si>
  <si>
    <t>Алюминиевая самоклеящаяся лента BAVIS 50мм x 50м (МА-25)</t>
  </si>
  <si>
    <t>Газовый баллон BLOWGRANA BLG-MAPP (1"-20UNF, 400гр.)</t>
  </si>
  <si>
    <t>Саморез по металлу с прессшайбой 4,2х16 сверло (упак.1кг)</t>
  </si>
  <si>
    <t>Саморез 3,5 х 35 мм (по дереву, фосфатированный, упак.1кг)</t>
  </si>
  <si>
    <t>Течеискатель фреона электронный DSZH RLD-382P (от 3 гр./ год)</t>
  </si>
  <si>
    <t>Трубогибы пружинные DSZH CT-102L (набор: 1/4",5/16",3/8",1/2",5/8)</t>
  </si>
  <si>
    <t>Трубогиб арбалетный DSZH CT-999 (1/4"; 5/16"; 3/8"; 1/2"; 5/8"; 3/4"; 7/8") (в кейсе с труборезом и риммером)</t>
  </si>
  <si>
    <t>Риммер Value VRT-301 (бочка, пластик)</t>
  </si>
  <si>
    <t>Гребенка для правки ламелей DSZH CT-351</t>
  </si>
  <si>
    <t>Мойка для внутренних и внешних блоков кондиционеров WIPCOOL С10</t>
  </si>
  <si>
    <t>Сервисный чехол WPC-320 для чистки кондиционера, max 1200х400мм</t>
  </si>
  <si>
    <t>Сервисный чехол Q-532 для чистки кондиционера, max 900х300мм</t>
  </si>
  <si>
    <t>RF-CondenSate 5л. (1:6) концентрат для очистки и дезинфекции испарителей</t>
  </si>
  <si>
    <t xml:space="preserve">Цена (руб.) </t>
  </si>
  <si>
    <t>Поставка оборудования для проведения планово-предупредительных работ установок кондиционирования воздуха и систем холодоснабжения                                                         в 2026 году  на объекте, расположенного  по адресу: г. Москва, ул. Татарская, д. 20</t>
  </si>
  <si>
    <t>28.13.21.190</t>
  </si>
  <si>
    <t>25.73.30.299</t>
  </si>
  <si>
    <t>28.21.11.111</t>
  </si>
  <si>
    <t>23.12.13.119</t>
  </si>
  <si>
    <t>28.29.32.000</t>
  </si>
  <si>
    <t>26.51.52.130</t>
  </si>
  <si>
    <t>25.72.13.110</t>
  </si>
  <si>
    <t>28.13.14.190</t>
  </si>
  <si>
    <t>22.21.29.120</t>
  </si>
  <si>
    <t>24.44.26.110</t>
  </si>
  <si>
    <t>24.44.13.120</t>
  </si>
  <si>
    <t>28.25.12.190</t>
  </si>
  <si>
    <t>28.14.20.290</t>
  </si>
  <si>
    <t>22.21.29</t>
  </si>
  <si>
    <t>23.99.19.110</t>
  </si>
  <si>
    <t>28.29.70.110</t>
  </si>
  <si>
    <t>25.94.11.120</t>
  </si>
  <si>
    <t>26.51.70.190</t>
  </si>
  <si>
    <t>25.73.30</t>
  </si>
  <si>
    <t>28.41.31.110</t>
  </si>
  <si>
    <t>22.22.1</t>
  </si>
  <si>
    <t>28.99.39.190</t>
  </si>
  <si>
    <t>20.20.14.000</t>
  </si>
  <si>
    <t>упак.</t>
  </si>
  <si>
    <t>24.42.24.120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</si>
</sst>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.00#########"/>
    <numFmt numFmtId="165" formatCode="#\ ##0.00"/>
  </numFmts>
  <fonts count="9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Alignment="0"/>
  </cellStyleXfs>
  <cellXfs count="38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164" fontId="6" fillId="0" borderId="1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49" fontId="6" fillId="0" borderId="9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9</xdr:row>
      <xdr:rowOff>85725</xdr:rowOff>
    </xdr:from>
    <xdr:to>
      <xdr:col>11</xdr:col>
      <xdr:colOff>1619885</xdr:colOff>
      <xdr:row>9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19655" y="5046345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123825</xdr:colOff>
      <xdr:row>9</xdr:row>
      <xdr:rowOff>76200</xdr:rowOff>
    </xdr:from>
    <xdr:to>
      <xdr:col>9</xdr:col>
      <xdr:colOff>1200150</xdr:colOff>
      <xdr:row>9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20550" y="5036820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180976</xdr:colOff>
      <xdr:row>9</xdr:row>
      <xdr:rowOff>152399</xdr:rowOff>
    </xdr:from>
    <xdr:to>
      <xdr:col>10</xdr:col>
      <xdr:colOff>1381126</xdr:colOff>
      <xdr:row>9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48030" y="5112385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zoomScaleNormal="100" zoomScaleSheetLayoutView="100" workbookViewId="0">
      <pane xSplit="1" ySplit="10" topLeftCell="B12" activePane="bottomRight" state="frozen"/>
      <selection pane="topRight" activeCell="B1" sqref="B1"/>
      <selection pane="bottomLeft" activeCell="A11" sqref="A11"/>
      <selection pane="bottomRight" activeCell="I40" sqref="I40"/>
    </sheetView>
  </sheetViews>
  <sheetFormatPr defaultColWidth="9" defaultRowHeight="15" x14ac:dyDescent="0.25"/>
  <cols>
    <col min="1" max="1" width="7.85546875" customWidth="1"/>
    <col min="2" max="2" width="35" customWidth="1"/>
    <col min="3" max="3" width="14.140625" customWidth="1"/>
    <col min="4" max="4" width="8.140625" customWidth="1"/>
    <col min="5" max="5" width="7.7109375" customWidth="1"/>
    <col min="6" max="6" width="14.28515625" style="1" customWidth="1"/>
    <col min="7" max="7" width="13.140625" style="1" customWidth="1"/>
    <col min="8" max="8" width="13.5703125" style="1" customWidth="1"/>
    <col min="9" max="9" width="19.5703125" style="1" customWidth="1"/>
    <col min="10" max="10" width="20.5703125" style="1" customWidth="1"/>
    <col min="11" max="11" width="23" style="1" customWidth="1"/>
    <col min="12" max="12" width="27.7109375" customWidth="1"/>
    <col min="13" max="13" width="18.42578125" customWidth="1"/>
    <col min="14" max="1007" width="9.140625" customWidth="1"/>
  </cols>
  <sheetData>
    <row r="1" spans="1:12" x14ac:dyDescent="0.25">
      <c r="A1" s="2"/>
      <c r="B1" s="2"/>
      <c r="C1" s="2"/>
      <c r="D1" s="2"/>
      <c r="E1" s="2"/>
      <c r="F1" s="3"/>
      <c r="G1" s="3"/>
      <c r="H1" s="3"/>
      <c r="I1" s="3"/>
      <c r="J1" s="3"/>
      <c r="K1" s="3"/>
    </row>
    <row r="2" spans="1:12" ht="47.25" customHeight="1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s="2"/>
      <c r="B3" s="2"/>
      <c r="C3" s="2"/>
      <c r="D3" s="2"/>
      <c r="E3" s="2"/>
      <c r="F3" s="3"/>
      <c r="G3" s="3"/>
      <c r="H3" s="3"/>
      <c r="I3" s="3"/>
      <c r="J3" s="3"/>
      <c r="K3" s="3"/>
    </row>
    <row r="4" spans="1:12" x14ac:dyDescent="0.25">
      <c r="A4" s="2"/>
      <c r="B4" s="2"/>
      <c r="C4" s="2"/>
      <c r="D4" s="2"/>
      <c r="E4" s="2"/>
      <c r="F4" s="3"/>
      <c r="G4" s="3"/>
      <c r="H4" s="3"/>
      <c r="I4" s="3"/>
      <c r="J4" s="5"/>
      <c r="K4" s="3"/>
    </row>
    <row r="5" spans="1:12" ht="48" customHeight="1" x14ac:dyDescent="0.25">
      <c r="A5" s="21" t="s">
        <v>1</v>
      </c>
      <c r="B5" s="21"/>
      <c r="C5" s="22" t="s">
        <v>61</v>
      </c>
      <c r="D5" s="23"/>
      <c r="E5" s="23"/>
      <c r="F5" s="23"/>
      <c r="G5" s="23"/>
      <c r="H5" s="23"/>
      <c r="I5" s="23"/>
      <c r="J5" s="23"/>
      <c r="K5" s="23"/>
      <c r="L5" s="24"/>
    </row>
    <row r="6" spans="1:12" ht="15.75" x14ac:dyDescent="0.25">
      <c r="A6" s="21" t="s">
        <v>2</v>
      </c>
      <c r="B6" s="21"/>
      <c r="C6" s="25" t="s">
        <v>3</v>
      </c>
      <c r="D6" s="26"/>
      <c r="E6" s="26"/>
      <c r="F6" s="26"/>
      <c r="G6" s="26"/>
      <c r="H6" s="26"/>
      <c r="I6" s="26"/>
      <c r="J6" s="26"/>
      <c r="K6" s="26"/>
      <c r="L6" s="27"/>
    </row>
    <row r="7" spans="1:12" ht="15.75" x14ac:dyDescent="0.25">
      <c r="A7" s="30" t="s">
        <v>4</v>
      </c>
      <c r="B7" s="31"/>
      <c r="C7" s="32"/>
      <c r="D7" s="32"/>
      <c r="E7" s="32"/>
      <c r="F7" s="32"/>
      <c r="G7" s="32"/>
      <c r="H7" s="32"/>
      <c r="I7" s="32"/>
      <c r="J7" s="32"/>
      <c r="K7" s="32"/>
      <c r="L7" s="33"/>
    </row>
    <row r="8" spans="1:12" ht="15.75" x14ac:dyDescent="0.25">
      <c r="A8" s="34" t="s">
        <v>5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ht="25.5" x14ac:dyDescent="0.25">
      <c r="A9" s="35" t="s">
        <v>6</v>
      </c>
      <c r="B9" s="35" t="s">
        <v>7</v>
      </c>
      <c r="C9" s="37" t="s">
        <v>8</v>
      </c>
      <c r="D9" s="35" t="s">
        <v>9</v>
      </c>
      <c r="E9" s="37" t="s">
        <v>10</v>
      </c>
      <c r="F9" s="4" t="s">
        <v>16</v>
      </c>
      <c r="G9" s="4" t="s">
        <v>17</v>
      </c>
      <c r="H9" s="4" t="s">
        <v>11</v>
      </c>
      <c r="I9" s="37" t="s">
        <v>12</v>
      </c>
      <c r="J9" s="6" t="s">
        <v>13</v>
      </c>
      <c r="K9" s="6" t="s">
        <v>14</v>
      </c>
      <c r="L9" s="7" t="s">
        <v>15</v>
      </c>
    </row>
    <row r="10" spans="1:12" ht="54" customHeight="1" x14ac:dyDescent="0.25">
      <c r="A10" s="35"/>
      <c r="B10" s="36"/>
      <c r="C10" s="37"/>
      <c r="D10" s="35"/>
      <c r="E10" s="37"/>
      <c r="F10" s="4" t="s">
        <v>60</v>
      </c>
      <c r="G10" s="4" t="s">
        <v>60</v>
      </c>
      <c r="H10" s="4" t="s">
        <v>60</v>
      </c>
      <c r="I10" s="37"/>
      <c r="J10" s="8"/>
      <c r="K10" s="8"/>
      <c r="L10" s="14"/>
    </row>
    <row r="11" spans="1:12" ht="54" customHeight="1" x14ac:dyDescent="0.25">
      <c r="A11" s="16">
        <v>1</v>
      </c>
      <c r="B11" s="17" t="s">
        <v>20</v>
      </c>
      <c r="C11" s="17" t="s">
        <v>62</v>
      </c>
      <c r="D11" s="13" t="s">
        <v>19</v>
      </c>
      <c r="E11" s="18">
        <v>1</v>
      </c>
      <c r="F11" s="19">
        <v>22067.759999999998</v>
      </c>
      <c r="G11" s="19">
        <v>21643.38</v>
      </c>
      <c r="H11" s="19">
        <v>21219</v>
      </c>
      <c r="I11" s="11">
        <f t="shared" ref="I11" si="0">ROUND((AVERAGE(F11:H11)),2)</f>
        <v>21643.38</v>
      </c>
      <c r="J11" s="9">
        <f t="shared" ref="J11" si="1">STDEV(F11:H11)</f>
        <v>424.3799999999992</v>
      </c>
      <c r="K11" s="10">
        <f t="shared" ref="K11" si="2">STDEV(F11:H11)/AVERAGE(F11:H11)</f>
        <v>1.9607843137254864E-2</v>
      </c>
      <c r="L11" s="11">
        <f t="shared" ref="L11" si="3">ROUND((I11*E11),2)</f>
        <v>21643.38</v>
      </c>
    </row>
    <row r="12" spans="1:12" ht="54" customHeight="1" x14ac:dyDescent="0.25">
      <c r="A12" s="16">
        <v>2</v>
      </c>
      <c r="B12" s="17" t="s">
        <v>21</v>
      </c>
      <c r="C12" s="17" t="s">
        <v>63</v>
      </c>
      <c r="D12" s="13" t="s">
        <v>19</v>
      </c>
      <c r="E12" s="18">
        <v>1</v>
      </c>
      <c r="F12" s="19">
        <v>3175.2</v>
      </c>
      <c r="G12" s="19">
        <v>3234</v>
      </c>
      <c r="H12" s="19">
        <v>2940</v>
      </c>
      <c r="I12" s="11">
        <f>ROUND((AVERAGE(F12:H12)),2)</f>
        <v>3116.4</v>
      </c>
      <c r="J12" s="9">
        <f t="shared" ref="J12:J50" si="4">STDEV(F12:H12)</f>
        <v>155.57017709059789</v>
      </c>
      <c r="K12" s="10">
        <f t="shared" ref="K12:K50" si="5">STDEV(F12:H12)/AVERAGE(F12:H12)</f>
        <v>4.991983605782245E-2</v>
      </c>
      <c r="L12" s="11">
        <f t="shared" ref="L12:L50" si="6">ROUND((I12*E12),2)</f>
        <v>3116.4</v>
      </c>
    </row>
    <row r="13" spans="1:12" ht="54" customHeight="1" x14ac:dyDescent="0.25">
      <c r="A13" s="16">
        <v>3</v>
      </c>
      <c r="B13" s="17" t="s">
        <v>22</v>
      </c>
      <c r="C13" s="17" t="s">
        <v>64</v>
      </c>
      <c r="D13" s="13" t="s">
        <v>19</v>
      </c>
      <c r="E13" s="18">
        <v>1</v>
      </c>
      <c r="F13" s="19">
        <v>4786.93</v>
      </c>
      <c r="G13" s="19">
        <v>4695.46</v>
      </c>
      <c r="H13" s="19">
        <v>4573.5</v>
      </c>
      <c r="I13" s="11">
        <f t="shared" ref="I12:I50" si="7">ROUND((AVERAGE(F13:H13)),2)</f>
        <v>4685.3</v>
      </c>
      <c r="J13" s="9">
        <f t="shared" si="4"/>
        <v>107.0773609748268</v>
      </c>
      <c r="K13" s="10">
        <f t="shared" si="5"/>
        <v>2.2853912695992958E-2</v>
      </c>
      <c r="L13" s="11">
        <f t="shared" si="6"/>
        <v>4685.3</v>
      </c>
    </row>
    <row r="14" spans="1:12" ht="54" customHeight="1" x14ac:dyDescent="0.25">
      <c r="A14" s="16">
        <v>4</v>
      </c>
      <c r="B14" s="17" t="s">
        <v>23</v>
      </c>
      <c r="C14" s="17" t="s">
        <v>65</v>
      </c>
      <c r="D14" s="13" t="s">
        <v>19</v>
      </c>
      <c r="E14" s="18">
        <v>2</v>
      </c>
      <c r="F14" s="19">
        <v>329.7</v>
      </c>
      <c r="G14" s="19">
        <v>357</v>
      </c>
      <c r="H14" s="19">
        <v>315</v>
      </c>
      <c r="I14" s="11">
        <f t="shared" si="7"/>
        <v>333.9</v>
      </c>
      <c r="J14" s="9">
        <f t="shared" si="4"/>
        <v>21.312672286693662</v>
      </c>
      <c r="K14" s="10">
        <f t="shared" si="5"/>
        <v>6.3829506698693195E-2</v>
      </c>
      <c r="L14" s="11">
        <f t="shared" si="6"/>
        <v>667.8</v>
      </c>
    </row>
    <row r="15" spans="1:12" ht="54" customHeight="1" x14ac:dyDescent="0.25">
      <c r="A15" s="16">
        <v>5</v>
      </c>
      <c r="B15" s="17" t="s">
        <v>24</v>
      </c>
      <c r="C15" s="17" t="s">
        <v>66</v>
      </c>
      <c r="D15" s="13" t="s">
        <v>19</v>
      </c>
      <c r="E15" s="18">
        <v>1</v>
      </c>
      <c r="F15" s="19">
        <v>11867.63</v>
      </c>
      <c r="G15" s="19">
        <v>11716.45</v>
      </c>
      <c r="H15" s="19">
        <v>11338.5</v>
      </c>
      <c r="I15" s="11">
        <f t="shared" si="7"/>
        <v>11640.86</v>
      </c>
      <c r="J15" s="9">
        <f t="shared" si="4"/>
        <v>272.54362091232275</v>
      </c>
      <c r="K15" s="10">
        <f t="shared" si="5"/>
        <v>2.3412670619896016E-2</v>
      </c>
      <c r="L15" s="11">
        <f t="shared" si="6"/>
        <v>11640.86</v>
      </c>
    </row>
    <row r="16" spans="1:12" ht="69" customHeight="1" x14ac:dyDescent="0.25">
      <c r="A16" s="16">
        <v>6</v>
      </c>
      <c r="B16" s="17" t="s">
        <v>25</v>
      </c>
      <c r="C16" s="17" t="s">
        <v>67</v>
      </c>
      <c r="D16" s="13" t="s">
        <v>19</v>
      </c>
      <c r="E16" s="18">
        <v>1</v>
      </c>
      <c r="F16" s="19">
        <v>10219.129999999999</v>
      </c>
      <c r="G16" s="19">
        <v>10023.86</v>
      </c>
      <c r="H16" s="19">
        <v>9763.5</v>
      </c>
      <c r="I16" s="11">
        <f t="shared" si="7"/>
        <v>10002.16</v>
      </c>
      <c r="J16" s="9">
        <f t="shared" si="4"/>
        <v>228.58856759106123</v>
      </c>
      <c r="K16" s="10">
        <f t="shared" si="5"/>
        <v>2.2853912695992892E-2</v>
      </c>
      <c r="L16" s="11">
        <f t="shared" si="6"/>
        <v>10002.16</v>
      </c>
    </row>
    <row r="17" spans="1:12" ht="54" customHeight="1" x14ac:dyDescent="0.25">
      <c r="A17" s="16">
        <v>7</v>
      </c>
      <c r="B17" s="17" t="s">
        <v>26</v>
      </c>
      <c r="C17" s="17" t="s">
        <v>68</v>
      </c>
      <c r="D17" s="13" t="s">
        <v>19</v>
      </c>
      <c r="E17" s="18">
        <v>2</v>
      </c>
      <c r="F17" s="19">
        <v>816.4</v>
      </c>
      <c r="G17" s="19">
        <v>858</v>
      </c>
      <c r="H17" s="19">
        <v>780</v>
      </c>
      <c r="I17" s="11">
        <f t="shared" si="7"/>
        <v>818.13</v>
      </c>
      <c r="J17" s="9">
        <f t="shared" si="4"/>
        <v>39.028878197218702</v>
      </c>
      <c r="K17" s="10">
        <f t="shared" si="5"/>
        <v>4.770478919151569E-2</v>
      </c>
      <c r="L17" s="11">
        <f t="shared" si="6"/>
        <v>1636.26</v>
      </c>
    </row>
    <row r="18" spans="1:12" ht="54" customHeight="1" x14ac:dyDescent="0.25">
      <c r="A18" s="16">
        <v>8</v>
      </c>
      <c r="B18" s="17" t="s">
        <v>27</v>
      </c>
      <c r="C18" s="17" t="s">
        <v>69</v>
      </c>
      <c r="D18" s="13" t="s">
        <v>19</v>
      </c>
      <c r="E18" s="18">
        <v>10</v>
      </c>
      <c r="F18" s="19">
        <v>6041.36</v>
      </c>
      <c r="G18" s="19">
        <v>5964.4</v>
      </c>
      <c r="H18" s="19">
        <v>5772</v>
      </c>
      <c r="I18" s="11">
        <f t="shared" si="7"/>
        <v>5925.92</v>
      </c>
      <c r="J18" s="9">
        <f t="shared" si="4"/>
        <v>138.74161307985412</v>
      </c>
      <c r="K18" s="10">
        <f t="shared" si="5"/>
        <v>2.3412670619896006E-2</v>
      </c>
      <c r="L18" s="11">
        <f t="shared" si="6"/>
        <v>59259.199999999997</v>
      </c>
    </row>
    <row r="19" spans="1:12" ht="54" customHeight="1" x14ac:dyDescent="0.25">
      <c r="A19" s="16">
        <v>9</v>
      </c>
      <c r="B19" s="17" t="s">
        <v>28</v>
      </c>
      <c r="C19" s="17" t="s">
        <v>70</v>
      </c>
      <c r="D19" s="13" t="s">
        <v>19</v>
      </c>
      <c r="E19" s="18">
        <v>1</v>
      </c>
      <c r="F19" s="19">
        <v>1441.26</v>
      </c>
      <c r="G19" s="19">
        <v>1413.72</v>
      </c>
      <c r="H19" s="19">
        <v>1377</v>
      </c>
      <c r="I19" s="11">
        <f t="shared" si="7"/>
        <v>1410.66</v>
      </c>
      <c r="J19" s="9">
        <f t="shared" si="4"/>
        <v>32.239100483729381</v>
      </c>
      <c r="K19" s="10">
        <f t="shared" si="5"/>
        <v>2.2853912695992927E-2</v>
      </c>
      <c r="L19" s="11">
        <f t="shared" si="6"/>
        <v>1410.66</v>
      </c>
    </row>
    <row r="20" spans="1:12" ht="54" customHeight="1" x14ac:dyDescent="0.25">
      <c r="A20" s="16">
        <v>10</v>
      </c>
      <c r="B20" s="17" t="s">
        <v>29</v>
      </c>
      <c r="C20" s="17" t="s">
        <v>70</v>
      </c>
      <c r="D20" s="13" t="s">
        <v>19</v>
      </c>
      <c r="E20" s="18">
        <v>1</v>
      </c>
      <c r="F20" s="19">
        <v>540.08000000000004</v>
      </c>
      <c r="G20" s="19">
        <v>526.32000000000005</v>
      </c>
      <c r="H20" s="19">
        <v>516</v>
      </c>
      <c r="I20" s="11">
        <f t="shared" si="7"/>
        <v>527.47</v>
      </c>
      <c r="J20" s="9">
        <f t="shared" si="4"/>
        <v>12.080882969937827</v>
      </c>
      <c r="K20" s="10">
        <f t="shared" si="5"/>
        <v>2.2903595114897295E-2</v>
      </c>
      <c r="L20" s="11">
        <f t="shared" si="6"/>
        <v>527.47</v>
      </c>
    </row>
    <row r="21" spans="1:12" ht="54" customHeight="1" x14ac:dyDescent="0.25">
      <c r="A21" s="16">
        <v>11</v>
      </c>
      <c r="B21" s="17" t="s">
        <v>30</v>
      </c>
      <c r="C21" s="17" t="s">
        <v>70</v>
      </c>
      <c r="D21" s="13" t="s">
        <v>19</v>
      </c>
      <c r="E21" s="18">
        <v>1</v>
      </c>
      <c r="F21" s="19">
        <v>2128.92</v>
      </c>
      <c r="G21" s="19">
        <v>2142.48</v>
      </c>
      <c r="H21" s="19">
        <v>2034</v>
      </c>
      <c r="I21" s="11">
        <f t="shared" si="7"/>
        <v>2101.8000000000002</v>
      </c>
      <c r="J21" s="9">
        <f t="shared" si="4"/>
        <v>59.106669674411556</v>
      </c>
      <c r="K21" s="10">
        <f t="shared" si="5"/>
        <v>2.8121928668004361E-2</v>
      </c>
      <c r="L21" s="11">
        <f t="shared" si="6"/>
        <v>2101.8000000000002</v>
      </c>
    </row>
    <row r="22" spans="1:12" ht="54" customHeight="1" x14ac:dyDescent="0.25">
      <c r="A22" s="16">
        <v>12</v>
      </c>
      <c r="B22" s="17" t="s">
        <v>31</v>
      </c>
      <c r="C22" s="17" t="s">
        <v>70</v>
      </c>
      <c r="D22" s="13" t="s">
        <v>19</v>
      </c>
      <c r="E22" s="18">
        <v>10</v>
      </c>
      <c r="F22" s="19">
        <v>113.4</v>
      </c>
      <c r="G22" s="19">
        <v>108.5</v>
      </c>
      <c r="H22" s="19">
        <v>105</v>
      </c>
      <c r="I22" s="11">
        <f t="shared" si="7"/>
        <v>108.97</v>
      </c>
      <c r="J22" s="9">
        <f t="shared" si="4"/>
        <v>4.2193996413391988</v>
      </c>
      <c r="K22" s="10">
        <f t="shared" si="5"/>
        <v>3.8721930021467107E-2</v>
      </c>
      <c r="L22" s="11">
        <f t="shared" si="6"/>
        <v>1089.7</v>
      </c>
    </row>
    <row r="23" spans="1:12" ht="54" customHeight="1" x14ac:dyDescent="0.25">
      <c r="A23" s="16">
        <v>13</v>
      </c>
      <c r="B23" s="17" t="s">
        <v>32</v>
      </c>
      <c r="C23" s="17" t="s">
        <v>71</v>
      </c>
      <c r="D23" s="13" t="s">
        <v>19</v>
      </c>
      <c r="E23" s="18">
        <v>1</v>
      </c>
      <c r="F23" s="19">
        <v>4858.38</v>
      </c>
      <c r="G23" s="19">
        <v>5098.3</v>
      </c>
      <c r="H23" s="19">
        <v>4498.5</v>
      </c>
      <c r="I23" s="11">
        <f t="shared" si="7"/>
        <v>4818.3900000000003</v>
      </c>
      <c r="J23" s="9">
        <f t="shared" si="4"/>
        <v>301.89271295169311</v>
      </c>
      <c r="K23" s="10">
        <f t="shared" si="5"/>
        <v>6.2654227678595451E-2</v>
      </c>
      <c r="L23" s="11">
        <f t="shared" si="6"/>
        <v>4818.3900000000003</v>
      </c>
    </row>
    <row r="24" spans="1:12" ht="54" customHeight="1" x14ac:dyDescent="0.25">
      <c r="A24" s="16">
        <v>14</v>
      </c>
      <c r="B24" s="17" t="s">
        <v>33</v>
      </c>
      <c r="C24" s="17" t="s">
        <v>71</v>
      </c>
      <c r="D24" s="13" t="s">
        <v>19</v>
      </c>
      <c r="E24" s="18">
        <v>1</v>
      </c>
      <c r="F24" s="19">
        <v>7965.54</v>
      </c>
      <c r="G24" s="19">
        <v>7768.86</v>
      </c>
      <c r="H24" s="19">
        <v>7375.5</v>
      </c>
      <c r="I24" s="11">
        <f t="shared" si="7"/>
        <v>7703.3</v>
      </c>
      <c r="J24" s="9">
        <f t="shared" si="4"/>
        <v>300.4336625613048</v>
      </c>
      <c r="K24" s="10">
        <f t="shared" si="5"/>
        <v>3.900064421239012E-2</v>
      </c>
      <c r="L24" s="11">
        <f t="shared" si="6"/>
        <v>7703.3</v>
      </c>
    </row>
    <row r="25" spans="1:12" ht="54" customHeight="1" x14ac:dyDescent="0.25">
      <c r="A25" s="16">
        <v>15</v>
      </c>
      <c r="B25" s="17" t="s">
        <v>34</v>
      </c>
      <c r="C25" s="17" t="s">
        <v>71</v>
      </c>
      <c r="D25" s="13" t="s">
        <v>19</v>
      </c>
      <c r="E25" s="18">
        <v>1</v>
      </c>
      <c r="F25" s="19">
        <v>10491.12</v>
      </c>
      <c r="G25" s="19">
        <v>9973.0400000000009</v>
      </c>
      <c r="H25" s="19">
        <v>9714</v>
      </c>
      <c r="I25" s="11">
        <f t="shared" si="7"/>
        <v>10059.39</v>
      </c>
      <c r="J25" s="9">
        <f t="shared" si="4"/>
        <v>395.6901360071206</v>
      </c>
      <c r="K25" s="10">
        <f t="shared" si="5"/>
        <v>3.9335413690608098E-2</v>
      </c>
      <c r="L25" s="11">
        <f t="shared" si="6"/>
        <v>10059.39</v>
      </c>
    </row>
    <row r="26" spans="1:12" ht="54" customHeight="1" x14ac:dyDescent="0.25">
      <c r="A26" s="16">
        <v>16</v>
      </c>
      <c r="B26" s="17" t="s">
        <v>35</v>
      </c>
      <c r="C26" s="17" t="s">
        <v>71</v>
      </c>
      <c r="D26" s="13" t="s">
        <v>19</v>
      </c>
      <c r="E26" s="18">
        <v>1</v>
      </c>
      <c r="F26" s="19">
        <v>14774.4</v>
      </c>
      <c r="G26" s="19">
        <v>15048</v>
      </c>
      <c r="H26" s="19">
        <v>13680</v>
      </c>
      <c r="I26" s="11">
        <f t="shared" si="7"/>
        <v>14500.8</v>
      </c>
      <c r="J26" s="9">
        <f t="shared" si="4"/>
        <v>723.87755870727187</v>
      </c>
      <c r="K26" s="10">
        <f t="shared" si="5"/>
        <v>4.991983605782245E-2</v>
      </c>
      <c r="L26" s="11">
        <f t="shared" si="6"/>
        <v>14500.8</v>
      </c>
    </row>
    <row r="27" spans="1:12" ht="54" customHeight="1" x14ac:dyDescent="0.25">
      <c r="A27" s="16">
        <v>17</v>
      </c>
      <c r="B27" s="17" t="s">
        <v>36</v>
      </c>
      <c r="C27" s="17" t="s">
        <v>71</v>
      </c>
      <c r="D27" s="13" t="s">
        <v>19</v>
      </c>
      <c r="E27" s="18">
        <v>1</v>
      </c>
      <c r="F27" s="19">
        <v>17962.560000000001</v>
      </c>
      <c r="G27" s="19">
        <v>17075.52</v>
      </c>
      <c r="H27" s="19">
        <v>16632</v>
      </c>
      <c r="I27" s="11">
        <f t="shared" si="7"/>
        <v>17223.36</v>
      </c>
      <c r="J27" s="9">
        <f t="shared" si="4"/>
        <v>677.48799074227202</v>
      </c>
      <c r="K27" s="10">
        <f t="shared" si="5"/>
        <v>3.9335413690608105E-2</v>
      </c>
      <c r="L27" s="11">
        <f t="shared" si="6"/>
        <v>17223.36</v>
      </c>
    </row>
    <row r="28" spans="1:12" ht="54" customHeight="1" x14ac:dyDescent="0.25">
      <c r="A28" s="16">
        <v>18</v>
      </c>
      <c r="B28" s="17" t="s">
        <v>37</v>
      </c>
      <c r="C28" s="17" t="s">
        <v>72</v>
      </c>
      <c r="D28" s="13" t="s">
        <v>19</v>
      </c>
      <c r="E28" s="18">
        <v>1</v>
      </c>
      <c r="F28" s="19">
        <v>24807.06</v>
      </c>
      <c r="G28" s="19">
        <v>24194.54</v>
      </c>
      <c r="H28" s="19">
        <v>22969.5</v>
      </c>
      <c r="I28" s="11">
        <f t="shared" si="7"/>
        <v>23990.37</v>
      </c>
      <c r="J28" s="9">
        <f t="shared" si="4"/>
        <v>935.63975489145105</v>
      </c>
      <c r="K28" s="10">
        <f t="shared" si="5"/>
        <v>3.9000644212390155E-2</v>
      </c>
      <c r="L28" s="11">
        <f t="shared" si="6"/>
        <v>23990.37</v>
      </c>
    </row>
    <row r="29" spans="1:12" ht="54" customHeight="1" x14ac:dyDescent="0.25">
      <c r="A29" s="16">
        <v>19</v>
      </c>
      <c r="B29" s="17" t="s">
        <v>38</v>
      </c>
      <c r="C29" s="17" t="s">
        <v>73</v>
      </c>
      <c r="D29" s="13" t="s">
        <v>19</v>
      </c>
      <c r="E29" s="18">
        <v>10</v>
      </c>
      <c r="F29" s="19">
        <v>121.5</v>
      </c>
      <c r="G29" s="19">
        <v>115.5</v>
      </c>
      <c r="H29" s="19">
        <v>112.5</v>
      </c>
      <c r="I29" s="11">
        <f t="shared" si="7"/>
        <v>116.5</v>
      </c>
      <c r="J29" s="9">
        <f t="shared" si="4"/>
        <v>4.5825756949558398</v>
      </c>
      <c r="K29" s="10">
        <f t="shared" si="5"/>
        <v>3.933541369060807E-2</v>
      </c>
      <c r="L29" s="11">
        <f t="shared" si="6"/>
        <v>1165</v>
      </c>
    </row>
    <row r="30" spans="1:12" ht="54" customHeight="1" x14ac:dyDescent="0.25">
      <c r="A30" s="16">
        <v>20</v>
      </c>
      <c r="B30" s="17" t="s">
        <v>39</v>
      </c>
      <c r="C30" s="17" t="s">
        <v>74</v>
      </c>
      <c r="D30" s="13" t="s">
        <v>19</v>
      </c>
      <c r="E30" s="18">
        <v>5</v>
      </c>
      <c r="F30" s="19">
        <v>108.54</v>
      </c>
      <c r="G30" s="19">
        <v>103.85</v>
      </c>
      <c r="H30" s="19">
        <v>100.5</v>
      </c>
      <c r="I30" s="11">
        <f t="shared" si="7"/>
        <v>104.3</v>
      </c>
      <c r="J30" s="9">
        <f t="shared" si="4"/>
        <v>4.0385682281389483</v>
      </c>
      <c r="K30" s="10">
        <f t="shared" si="5"/>
        <v>3.8721930021467114E-2</v>
      </c>
      <c r="L30" s="11">
        <f t="shared" si="6"/>
        <v>521.5</v>
      </c>
    </row>
    <row r="31" spans="1:12" ht="54" customHeight="1" x14ac:dyDescent="0.25">
      <c r="A31" s="16">
        <v>21</v>
      </c>
      <c r="B31" s="17" t="s">
        <v>40</v>
      </c>
      <c r="C31" s="17" t="s">
        <v>75</v>
      </c>
      <c r="D31" s="13" t="s">
        <v>19</v>
      </c>
      <c r="E31" s="18">
        <v>10</v>
      </c>
      <c r="F31" s="19">
        <v>100.44</v>
      </c>
      <c r="G31" s="19">
        <v>94.86</v>
      </c>
      <c r="H31" s="19">
        <v>93</v>
      </c>
      <c r="I31" s="11">
        <f t="shared" si="7"/>
        <v>96.1</v>
      </c>
      <c r="J31" s="9">
        <f t="shared" si="4"/>
        <v>3.8718987590070055</v>
      </c>
      <c r="K31" s="10">
        <f t="shared" si="5"/>
        <v>4.0290309667086424E-2</v>
      </c>
      <c r="L31" s="11">
        <f t="shared" si="6"/>
        <v>961</v>
      </c>
    </row>
    <row r="32" spans="1:12" ht="54" customHeight="1" x14ac:dyDescent="0.25">
      <c r="A32" s="16">
        <v>22</v>
      </c>
      <c r="B32" s="17" t="s">
        <v>41</v>
      </c>
      <c r="C32" s="17" t="s">
        <v>75</v>
      </c>
      <c r="D32" s="13" t="s">
        <v>19</v>
      </c>
      <c r="E32" s="18">
        <v>10</v>
      </c>
      <c r="F32" s="19">
        <v>110.16</v>
      </c>
      <c r="G32" s="19">
        <v>107.44</v>
      </c>
      <c r="H32" s="19">
        <v>102</v>
      </c>
      <c r="I32" s="11">
        <f t="shared" si="7"/>
        <v>106.53</v>
      </c>
      <c r="J32" s="9">
        <f t="shared" si="4"/>
        <v>4.1548686300932935</v>
      </c>
      <c r="K32" s="10">
        <f t="shared" si="5"/>
        <v>3.9000644212390113E-2</v>
      </c>
      <c r="L32" s="11">
        <f t="shared" si="6"/>
        <v>1065.3</v>
      </c>
    </row>
    <row r="33" spans="1:12" ht="54" customHeight="1" x14ac:dyDescent="0.25">
      <c r="A33" s="16">
        <v>23</v>
      </c>
      <c r="B33" s="17" t="s">
        <v>42</v>
      </c>
      <c r="C33" s="17" t="s">
        <v>75</v>
      </c>
      <c r="D33" s="13" t="s">
        <v>19</v>
      </c>
      <c r="E33" s="18">
        <v>10</v>
      </c>
      <c r="F33" s="19">
        <v>116.64</v>
      </c>
      <c r="G33" s="19">
        <v>111.6</v>
      </c>
      <c r="H33" s="19">
        <v>108</v>
      </c>
      <c r="I33" s="11">
        <f t="shared" si="7"/>
        <v>112.08</v>
      </c>
      <c r="J33" s="9">
        <f t="shared" si="4"/>
        <v>4.3399539168060306</v>
      </c>
      <c r="K33" s="10">
        <f t="shared" si="5"/>
        <v>3.872193002146708E-2</v>
      </c>
      <c r="L33" s="11">
        <f t="shared" si="6"/>
        <v>1120.8</v>
      </c>
    </row>
    <row r="34" spans="1:12" ht="54" customHeight="1" x14ac:dyDescent="0.25">
      <c r="A34" s="16">
        <v>24</v>
      </c>
      <c r="B34" s="17" t="s">
        <v>43</v>
      </c>
      <c r="C34" s="17" t="s">
        <v>75</v>
      </c>
      <c r="D34" s="13" t="s">
        <v>19</v>
      </c>
      <c r="E34" s="18">
        <v>10</v>
      </c>
      <c r="F34" s="19">
        <v>129.6</v>
      </c>
      <c r="G34" s="19">
        <v>136</v>
      </c>
      <c r="H34" s="19">
        <v>120</v>
      </c>
      <c r="I34" s="11">
        <f t="shared" si="7"/>
        <v>128.53</v>
      </c>
      <c r="J34" s="9">
        <f t="shared" si="4"/>
        <v>8.0531567309554664</v>
      </c>
      <c r="K34" s="10">
        <f t="shared" si="5"/>
        <v>6.2654227678595437E-2</v>
      </c>
      <c r="L34" s="11">
        <f t="shared" si="6"/>
        <v>1285.3</v>
      </c>
    </row>
    <row r="35" spans="1:12" ht="54" customHeight="1" x14ac:dyDescent="0.25">
      <c r="A35" s="16">
        <v>25</v>
      </c>
      <c r="B35" s="17" t="s">
        <v>44</v>
      </c>
      <c r="C35" s="17" t="s">
        <v>75</v>
      </c>
      <c r="D35" s="13" t="s">
        <v>19</v>
      </c>
      <c r="E35" s="18">
        <v>10</v>
      </c>
      <c r="F35" s="19">
        <v>139.32</v>
      </c>
      <c r="G35" s="19">
        <v>135.88</v>
      </c>
      <c r="H35" s="19">
        <v>129</v>
      </c>
      <c r="I35" s="11">
        <f t="shared" si="7"/>
        <v>134.72999999999999</v>
      </c>
      <c r="J35" s="9">
        <f t="shared" si="4"/>
        <v>5.2546867968826927</v>
      </c>
      <c r="K35" s="10">
        <f t="shared" si="5"/>
        <v>3.90006442123901E-2</v>
      </c>
      <c r="L35" s="11">
        <f t="shared" si="6"/>
        <v>1347.3</v>
      </c>
    </row>
    <row r="36" spans="1:12" ht="54" customHeight="1" x14ac:dyDescent="0.25">
      <c r="A36" s="16">
        <v>26</v>
      </c>
      <c r="B36" s="17" t="s">
        <v>45</v>
      </c>
      <c r="C36" s="17" t="s">
        <v>76</v>
      </c>
      <c r="D36" s="13" t="s">
        <v>85</v>
      </c>
      <c r="E36" s="18">
        <v>2</v>
      </c>
      <c r="F36" s="19">
        <v>7432.56</v>
      </c>
      <c r="G36" s="19">
        <v>7249.04</v>
      </c>
      <c r="H36" s="19">
        <v>6882</v>
      </c>
      <c r="I36" s="11">
        <f t="shared" si="7"/>
        <v>7187.87</v>
      </c>
      <c r="J36" s="9">
        <f t="shared" si="4"/>
        <v>280.33143051276545</v>
      </c>
      <c r="K36" s="10">
        <f t="shared" si="5"/>
        <v>3.9000644212390162E-2</v>
      </c>
      <c r="L36" s="11">
        <f t="shared" si="6"/>
        <v>14375.74</v>
      </c>
    </row>
    <row r="37" spans="1:12" ht="54" customHeight="1" x14ac:dyDescent="0.25">
      <c r="A37" s="16">
        <v>27</v>
      </c>
      <c r="B37" s="17" t="s">
        <v>46</v>
      </c>
      <c r="C37" s="17" t="s">
        <v>86</v>
      </c>
      <c r="D37" s="13" t="s">
        <v>19</v>
      </c>
      <c r="E37" s="18">
        <v>10</v>
      </c>
      <c r="F37" s="19">
        <v>437.4</v>
      </c>
      <c r="G37" s="19">
        <v>445.5</v>
      </c>
      <c r="H37" s="19">
        <v>405</v>
      </c>
      <c r="I37" s="11">
        <f t="shared" si="7"/>
        <v>429.3</v>
      </c>
      <c r="J37" s="9">
        <f t="shared" si="4"/>
        <v>21.43058561962318</v>
      </c>
      <c r="K37" s="10">
        <f t="shared" si="5"/>
        <v>4.9919836057822457E-2</v>
      </c>
      <c r="L37" s="11">
        <f t="shared" si="6"/>
        <v>4293</v>
      </c>
    </row>
    <row r="38" spans="1:12" ht="54" customHeight="1" x14ac:dyDescent="0.25">
      <c r="A38" s="16">
        <v>28</v>
      </c>
      <c r="B38" s="17" t="s">
        <v>47</v>
      </c>
      <c r="C38" s="17" t="s">
        <v>86</v>
      </c>
      <c r="D38" s="13" t="s">
        <v>19</v>
      </c>
      <c r="E38" s="18">
        <v>10</v>
      </c>
      <c r="F38" s="19">
        <v>515.20000000000005</v>
      </c>
      <c r="G38" s="19">
        <v>495.88</v>
      </c>
      <c r="H38" s="19">
        <v>483</v>
      </c>
      <c r="I38" s="11">
        <f t="shared" si="7"/>
        <v>498.03</v>
      </c>
      <c r="J38" s="9">
        <f t="shared" si="4"/>
        <v>16.206977921047901</v>
      </c>
      <c r="K38" s="10">
        <f t="shared" si="5"/>
        <v>3.254238980720156E-2</v>
      </c>
      <c r="L38" s="11">
        <f t="shared" si="6"/>
        <v>4980.3</v>
      </c>
    </row>
    <row r="39" spans="1:12" ht="54" customHeight="1" x14ac:dyDescent="0.25">
      <c r="A39" s="16">
        <v>29</v>
      </c>
      <c r="B39" s="17" t="s">
        <v>48</v>
      </c>
      <c r="C39" s="17" t="s">
        <v>77</v>
      </c>
      <c r="D39" s="13" t="s">
        <v>19</v>
      </c>
      <c r="E39" s="18">
        <v>5</v>
      </c>
      <c r="F39" s="19">
        <v>2064</v>
      </c>
      <c r="G39" s="19">
        <v>1999.5</v>
      </c>
      <c r="H39" s="19">
        <v>1935</v>
      </c>
      <c r="I39" s="11">
        <f>ROUND((AVERAGE(F39:H39)),2)</f>
        <v>1999.5</v>
      </c>
      <c r="J39" s="9">
        <f t="shared" si="4"/>
        <v>64.5</v>
      </c>
      <c r="K39" s="10">
        <f t="shared" si="5"/>
        <v>3.2258064516129031E-2</v>
      </c>
      <c r="L39" s="11">
        <f t="shared" si="6"/>
        <v>9997.5</v>
      </c>
    </row>
    <row r="40" spans="1:12" ht="54" customHeight="1" x14ac:dyDescent="0.25">
      <c r="A40" s="16">
        <v>30</v>
      </c>
      <c r="B40" s="17" t="s">
        <v>49</v>
      </c>
      <c r="C40" s="17" t="s">
        <v>78</v>
      </c>
      <c r="D40" s="13" t="s">
        <v>19</v>
      </c>
      <c r="E40" s="18">
        <v>5</v>
      </c>
      <c r="F40" s="19">
        <v>1337.6</v>
      </c>
      <c r="G40" s="19">
        <v>1421.2</v>
      </c>
      <c r="H40" s="19">
        <v>1254</v>
      </c>
      <c r="I40" s="11">
        <f t="shared" si="7"/>
        <v>1337.6</v>
      </c>
      <c r="J40" s="9">
        <f t="shared" si="4"/>
        <v>83.600000000000023</v>
      </c>
      <c r="K40" s="10">
        <f t="shared" si="5"/>
        <v>6.2500000000000014E-2</v>
      </c>
      <c r="L40" s="11">
        <f t="shared" si="6"/>
        <v>6688</v>
      </c>
    </row>
    <row r="41" spans="1:12" ht="54" customHeight="1" x14ac:dyDescent="0.25">
      <c r="A41" s="16">
        <v>31</v>
      </c>
      <c r="B41" s="17" t="s">
        <v>50</v>
      </c>
      <c r="C41" s="17" t="s">
        <v>78</v>
      </c>
      <c r="D41" s="13" t="s">
        <v>19</v>
      </c>
      <c r="E41" s="18">
        <v>2</v>
      </c>
      <c r="F41" s="19">
        <v>1020.8</v>
      </c>
      <c r="G41" s="19">
        <v>1014.42</v>
      </c>
      <c r="H41" s="19">
        <v>957</v>
      </c>
      <c r="I41" s="11">
        <f t="shared" si="7"/>
        <v>997.41</v>
      </c>
      <c r="J41" s="9">
        <f t="shared" si="4"/>
        <v>35.138300091685302</v>
      </c>
      <c r="K41" s="10">
        <f t="shared" si="5"/>
        <v>3.5229662349378021E-2</v>
      </c>
      <c r="L41" s="11">
        <f t="shared" si="6"/>
        <v>1994.82</v>
      </c>
    </row>
    <row r="42" spans="1:12" ht="54" customHeight="1" x14ac:dyDescent="0.25">
      <c r="A42" s="16">
        <v>32</v>
      </c>
      <c r="B42" s="17" t="s">
        <v>51</v>
      </c>
      <c r="C42" s="17" t="s">
        <v>79</v>
      </c>
      <c r="D42" s="13" t="s">
        <v>19</v>
      </c>
      <c r="E42" s="18">
        <v>1</v>
      </c>
      <c r="F42" s="19">
        <v>15841.6</v>
      </c>
      <c r="G42" s="19">
        <v>15643.58</v>
      </c>
      <c r="H42" s="19">
        <v>14851.5</v>
      </c>
      <c r="I42" s="11">
        <f t="shared" si="7"/>
        <v>15445.56</v>
      </c>
      <c r="J42" s="9">
        <f t="shared" si="4"/>
        <v>523.91167461701036</v>
      </c>
      <c r="K42" s="10">
        <f t="shared" si="5"/>
        <v>3.39198886033922E-2</v>
      </c>
      <c r="L42" s="11">
        <f t="shared" si="6"/>
        <v>15445.56</v>
      </c>
    </row>
    <row r="43" spans="1:12" ht="54" customHeight="1" x14ac:dyDescent="0.25">
      <c r="A43" s="16">
        <v>33</v>
      </c>
      <c r="B43" s="17" t="s">
        <v>52</v>
      </c>
      <c r="C43" s="17" t="s">
        <v>80</v>
      </c>
      <c r="D43" s="13" t="s">
        <v>19</v>
      </c>
      <c r="E43" s="18">
        <v>2</v>
      </c>
      <c r="F43" s="19">
        <v>825.6</v>
      </c>
      <c r="G43" s="19">
        <v>789.48</v>
      </c>
      <c r="H43" s="19">
        <v>774</v>
      </c>
      <c r="I43" s="11">
        <f t="shared" si="7"/>
        <v>796.36</v>
      </c>
      <c r="J43" s="9">
        <f t="shared" si="4"/>
        <v>26.479063427545935</v>
      </c>
      <c r="K43" s="10">
        <f t="shared" si="5"/>
        <v>3.3250117318230368E-2</v>
      </c>
      <c r="L43" s="11">
        <f t="shared" si="6"/>
        <v>1592.72</v>
      </c>
    </row>
    <row r="44" spans="1:12" ht="54" customHeight="1" x14ac:dyDescent="0.25">
      <c r="A44" s="16">
        <v>34</v>
      </c>
      <c r="B44" s="17" t="s">
        <v>53</v>
      </c>
      <c r="C44" s="17" t="s">
        <v>81</v>
      </c>
      <c r="D44" s="13" t="s">
        <v>19</v>
      </c>
      <c r="E44" s="18">
        <v>1</v>
      </c>
      <c r="F44" s="19">
        <v>10393.6</v>
      </c>
      <c r="G44" s="19">
        <v>10328.64</v>
      </c>
      <c r="H44" s="19">
        <v>9744</v>
      </c>
      <c r="I44" s="11">
        <f t="shared" si="7"/>
        <v>10155.41</v>
      </c>
      <c r="J44" s="9">
        <f t="shared" si="4"/>
        <v>357.77178275170519</v>
      </c>
      <c r="K44" s="10">
        <f t="shared" si="5"/>
        <v>3.5229662349378056E-2</v>
      </c>
      <c r="L44" s="11">
        <f t="shared" si="6"/>
        <v>10155.41</v>
      </c>
    </row>
    <row r="45" spans="1:12" ht="54" customHeight="1" x14ac:dyDescent="0.25">
      <c r="A45" s="16">
        <v>35</v>
      </c>
      <c r="B45" s="17" t="s">
        <v>54</v>
      </c>
      <c r="C45" s="17" t="s">
        <v>82</v>
      </c>
      <c r="D45" s="13" t="s">
        <v>19</v>
      </c>
      <c r="E45" s="18">
        <v>2</v>
      </c>
      <c r="F45" s="19">
        <v>454.4</v>
      </c>
      <c r="G45" s="19">
        <v>440.2</v>
      </c>
      <c r="H45" s="19">
        <v>426</v>
      </c>
      <c r="I45" s="11">
        <f t="shared" si="7"/>
        <v>440.2</v>
      </c>
      <c r="J45" s="9">
        <f t="shared" si="4"/>
        <v>14.199999999999989</v>
      </c>
      <c r="K45" s="10">
        <f t="shared" si="5"/>
        <v>3.2258064516129011E-2</v>
      </c>
      <c r="L45" s="11">
        <f t="shared" si="6"/>
        <v>880.4</v>
      </c>
    </row>
    <row r="46" spans="1:12" ht="54" customHeight="1" x14ac:dyDescent="0.25">
      <c r="A46" s="16">
        <v>36</v>
      </c>
      <c r="B46" s="17" t="s">
        <v>55</v>
      </c>
      <c r="C46" s="17" t="s">
        <v>80</v>
      </c>
      <c r="D46" s="13" t="s">
        <v>19</v>
      </c>
      <c r="E46" s="18">
        <v>2</v>
      </c>
      <c r="F46" s="19">
        <v>408</v>
      </c>
      <c r="G46" s="19">
        <v>420.75</v>
      </c>
      <c r="H46" s="19">
        <v>382.5</v>
      </c>
      <c r="I46" s="11">
        <f t="shared" si="7"/>
        <v>403.75</v>
      </c>
      <c r="J46" s="9">
        <f t="shared" si="4"/>
        <v>19.475946703562322</v>
      </c>
      <c r="K46" s="10">
        <f t="shared" si="5"/>
        <v>4.8237638894272003E-2</v>
      </c>
      <c r="L46" s="11">
        <f t="shared" si="6"/>
        <v>807.5</v>
      </c>
    </row>
    <row r="47" spans="1:12" ht="54" customHeight="1" x14ac:dyDescent="0.25">
      <c r="A47" s="16">
        <v>37</v>
      </c>
      <c r="B47" s="17" t="s">
        <v>56</v>
      </c>
      <c r="C47" s="17" t="s">
        <v>83</v>
      </c>
      <c r="D47" s="13" t="s">
        <v>19</v>
      </c>
      <c r="E47" s="18">
        <v>1</v>
      </c>
      <c r="F47" s="19">
        <v>22456</v>
      </c>
      <c r="G47" s="19">
        <v>22315.65</v>
      </c>
      <c r="H47" s="19">
        <v>21052.5</v>
      </c>
      <c r="I47" s="11">
        <f t="shared" si="7"/>
        <v>21941.38</v>
      </c>
      <c r="J47" s="9">
        <f t="shared" si="4"/>
        <v>772.98752631160482</v>
      </c>
      <c r="K47" s="10">
        <f t="shared" si="5"/>
        <v>3.522966234937807E-2</v>
      </c>
      <c r="L47" s="11">
        <f t="shared" si="6"/>
        <v>21941.38</v>
      </c>
    </row>
    <row r="48" spans="1:12" ht="54" customHeight="1" x14ac:dyDescent="0.25">
      <c r="A48" s="16">
        <v>38</v>
      </c>
      <c r="B48" s="17" t="s">
        <v>57</v>
      </c>
      <c r="C48" s="17" t="s">
        <v>73</v>
      </c>
      <c r="D48" s="13" t="s">
        <v>19</v>
      </c>
      <c r="E48" s="18">
        <v>1</v>
      </c>
      <c r="F48" s="19">
        <v>1044.8</v>
      </c>
      <c r="G48" s="19">
        <v>1005.62</v>
      </c>
      <c r="H48" s="19">
        <v>979.5</v>
      </c>
      <c r="I48" s="11">
        <f t="shared" ref="I48:I49" si="8">ROUND((AVERAGE(F48:H48)),2)</f>
        <v>1009.97</v>
      </c>
      <c r="J48" s="9">
        <f t="shared" ref="J48:J49" si="9">STDEV(F48:H48)</f>
        <v>32.866945908211974</v>
      </c>
      <c r="K48" s="10">
        <f t="shared" ref="K48:K49" si="10">STDEV(F48:H48)/AVERAGE(F48:H48)</f>
        <v>3.2542389807201484E-2</v>
      </c>
      <c r="L48" s="11">
        <f t="shared" ref="L48:L49" si="11">ROUND((I48*E48),2)</f>
        <v>1009.97</v>
      </c>
    </row>
    <row r="49" spans="1:12" ht="54" customHeight="1" x14ac:dyDescent="0.25">
      <c r="A49" s="16">
        <v>39</v>
      </c>
      <c r="B49" s="17" t="s">
        <v>58</v>
      </c>
      <c r="C49" s="17" t="s">
        <v>73</v>
      </c>
      <c r="D49" s="13" t="s">
        <v>19</v>
      </c>
      <c r="E49" s="18">
        <v>1</v>
      </c>
      <c r="F49" s="19">
        <v>1392</v>
      </c>
      <c r="G49" s="19">
        <v>1383.3</v>
      </c>
      <c r="H49" s="19">
        <v>1305</v>
      </c>
      <c r="I49" s="11">
        <f t="shared" si="8"/>
        <v>1360.1</v>
      </c>
      <c r="J49" s="9">
        <f t="shared" si="9"/>
        <v>47.915863761389076</v>
      </c>
      <c r="K49" s="10">
        <f t="shared" si="10"/>
        <v>3.5229662349378042E-2</v>
      </c>
      <c r="L49" s="11">
        <f t="shared" si="11"/>
        <v>1360.1</v>
      </c>
    </row>
    <row r="50" spans="1:12" ht="54" customHeight="1" thickBot="1" x14ac:dyDescent="0.3">
      <c r="A50" s="16">
        <v>40</v>
      </c>
      <c r="B50" s="17" t="s">
        <v>59</v>
      </c>
      <c r="C50" s="17" t="s">
        <v>84</v>
      </c>
      <c r="D50" s="13" t="s">
        <v>19</v>
      </c>
      <c r="E50" s="18">
        <v>10</v>
      </c>
      <c r="F50" s="19">
        <v>4560</v>
      </c>
      <c r="G50" s="19">
        <v>4389</v>
      </c>
      <c r="H50" s="19">
        <v>4275</v>
      </c>
      <c r="I50" s="11">
        <f t="shared" si="7"/>
        <v>4408</v>
      </c>
      <c r="J50" s="9">
        <f t="shared" si="4"/>
        <v>143.44685427014426</v>
      </c>
      <c r="K50" s="10">
        <f t="shared" si="5"/>
        <v>3.2542389807201512E-2</v>
      </c>
      <c r="L50" s="11">
        <f t="shared" si="6"/>
        <v>44080</v>
      </c>
    </row>
    <row r="51" spans="1:12" ht="15.75" thickBot="1" x14ac:dyDescent="0.3">
      <c r="A51" s="28" t="s">
        <v>18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15">
        <f>SUM(L3:L50)</f>
        <v>343145.19999999984</v>
      </c>
    </row>
    <row r="52" spans="1:12" x14ac:dyDescent="0.25">
      <c r="B52" s="12"/>
    </row>
  </sheetData>
  <mergeCells count="14">
    <mergeCell ref="A51:K51"/>
    <mergeCell ref="A7:L7"/>
    <mergeCell ref="A8:L8"/>
    <mergeCell ref="A9:A10"/>
    <mergeCell ref="B9:B10"/>
    <mergeCell ref="C9:C10"/>
    <mergeCell ref="D9:D10"/>
    <mergeCell ref="E9:E10"/>
    <mergeCell ref="I9:I10"/>
    <mergeCell ref="A2:L2"/>
    <mergeCell ref="A5:B5"/>
    <mergeCell ref="C5:L5"/>
    <mergeCell ref="A6:B6"/>
    <mergeCell ref="C6:L6"/>
  </mergeCells>
  <phoneticPr fontId="8" type="noConversion"/>
  <pageMargins left="0.24027777777777801" right="0.24027777777777801" top="0.05" bottom="0.209722222222222" header="0.51180555555555496" footer="0.51180555555555496"/>
  <pageSetup paperSize="9" scale="64" fitToHeight="0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Новикова Юлия Игоревна</cp:lastModifiedBy>
  <cp:revision>7</cp:revision>
  <cp:lastPrinted>2026-03-17T15:32:05Z</cp:lastPrinted>
  <dcterms:created xsi:type="dcterms:W3CDTF">2014-01-17T11:35:00Z</dcterms:created>
  <dcterms:modified xsi:type="dcterms:W3CDTF">2026-07-13T13:55:43Z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1049-12.2.0.17562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  <property fmtid="{D5CDD505-2E9C-101B-9397-08002B2CF9AE}" pid="5" name="ICV">
    <vt:lpwstr>03922F94E72048269C8DF3C494D4590F_12</vt:lpwstr>
  </property>
</Properties>
</file>