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fqpf7m6tqlu\общак\2026\ЕАТ.РФ\Диски терочные, ножи\"/>
    </mc:Choice>
  </mc:AlternateContent>
  <xr:revisionPtr revIDLastSave="0" documentId="13_ncr:1_{33DBD289-EBC7-43F9-B6B3-63BE1603C0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ПОСТАВЩИКА!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6" l="1"/>
  <c r="O8" i="6" l="1"/>
  <c r="P8" i="6" s="1"/>
  <c r="K8" i="6"/>
  <c r="M8" i="6" s="1"/>
  <c r="N8" i="6" s="1"/>
  <c r="J8" i="6"/>
  <c r="H8" i="6"/>
  <c r="F8" i="6"/>
  <c r="O7" i="6"/>
  <c r="P7" i="6" s="1"/>
  <c r="K7" i="6"/>
  <c r="M7" i="6" s="1"/>
  <c r="N7" i="6" s="1"/>
  <c r="J7" i="6"/>
  <c r="H7" i="6"/>
  <c r="F7" i="6"/>
  <c r="D10" i="6" l="1"/>
  <c r="F6" i="6" l="1"/>
  <c r="O9" i="6"/>
  <c r="P9" i="6" s="1"/>
  <c r="K9" i="6"/>
  <c r="M9" i="6" s="1"/>
  <c r="N9" i="6" s="1"/>
  <c r="J9" i="6"/>
  <c r="H9" i="6"/>
  <c r="O6" i="6"/>
  <c r="P6" i="6" s="1"/>
  <c r="K6" i="6"/>
  <c r="M6" i="6" s="1"/>
  <c r="N6" i="6" s="1"/>
  <c r="J6" i="6"/>
  <c r="H6" i="6"/>
  <c r="H10" i="6" s="1"/>
  <c r="J10" i="6" l="1"/>
  <c r="P10" i="6"/>
  <c r="F10" i="6"/>
</calcChain>
</file>

<file path=xl/sharedStrings.xml><?xml version="1.0" encoding="utf-8"?>
<sst xmlns="http://schemas.openxmlformats.org/spreadsheetml/2006/main" count="30" uniqueCount="28">
  <si>
    <t>Цена за единицу товара, руб.</t>
  </si>
  <si>
    <t>Кол-во</t>
  </si>
  <si>
    <t xml:space="preserve">σ
</t>
  </si>
  <si>
    <t>Ед. изм.</t>
  </si>
  <si>
    <t xml:space="preserve">Коэф-т вариации, %
</t>
  </si>
  <si>
    <t>Наименование товара</t>
  </si>
  <si>
    <t>Исполнитель №1</t>
  </si>
  <si>
    <t>Исполнитель №2</t>
  </si>
  <si>
    <t>Исполнитель №3</t>
  </si>
  <si>
    <t>Кол-во Исполнителей</t>
  </si>
  <si>
    <t>Средняя цена ед., руб</t>
  </si>
  <si>
    <t>№ п/п</t>
  </si>
  <si>
    <t>НМЦД по МИН. руб.</t>
  </si>
  <si>
    <t>Сумма
Исполнитель №1</t>
  </si>
  <si>
    <t>Сумма
Исполнитель №2</t>
  </si>
  <si>
    <t>Сумма
Исполнитель №3</t>
  </si>
  <si>
    <t>ИТОГО:</t>
  </si>
  <si>
    <t>Цена за единицу, руб.</t>
  </si>
  <si>
    <t>Сумма, руб.</t>
  </si>
  <si>
    <t>шт</t>
  </si>
  <si>
    <t>*или эквивалент</t>
  </si>
  <si>
    <t>Диск тёрочный МПР-350М.11.00.00 овощерезки МПР-350М, МПО-1* 
ОКПД 25.73.60.150
Назначение: для овощерезки
Габариты: диаметр 215 мм
Модель: МПР-350М.11.00.00
Фабрика: Торгмаш, Барановичи
Деталь: МПО-1, МПО-1-02, МПР-350М, МПР-350М-02
Материал: нерж.
Вид нарезки: тёрка
Диаметр: 215 мм</t>
  </si>
  <si>
    <t>Диск шинковочный 4х3 к МПР-350* Торгмаш, Барановичи
ОКПД 25.73.60.150
Диаметр: 215 мм
Материал: нержавеющая сталь
Подходит: для овощерезки МПР-350, МПР-350М, МПО-1 МРО-350, и для универсальной кухонной машины УКМ
Масса: 0,45 кг
Габаритные размеры, мм (Дл х Гл х Вс): Ø215х35
Вид запчасти: диск
Назначение: запчасти для овощерезки
Предназначение: используют для нарезки овощей соломкой 4х3 мм</t>
  </si>
  <si>
    <t>Нож комбинированный
ОКПД 25.73.60.150
Предназначение: применяется для нарезки брусочками 5х10 мм
Масса: 0,72 кг
Габаритные размеры, мм (Дл х Гл х Вс): Ø215хØ35
Вид запчасти: нож
Назначение: запчасти для овощерезки
Совместимость: для овощерезок МПР-350, МПР-350М, МПО-1, МРО-350 и для универсальной кухонной машины УКМ</t>
  </si>
  <si>
    <t>Комплект ножей для э/мясорубки МИМ-600 с буртом*
ОКПД 25.73.60.150
Заводские данные:
Модель: Комплект ножей мим-500/600 с буртом
Производитель: Торгмаш, Барановичи
Основные характеристики: 
Диаметр отверстий решетки, мм: 5; 9
Наружный диаметр решеток, мм: 105
Комплект поставки: 
Нож крестовой - 2шт, решетка подрезная - 1шт, решетка- 2шт
Подходит для моделей
Мим-600, мим-600м, мим-500</t>
  </si>
  <si>
    <t>компл</t>
  </si>
  <si>
    <t>"02" июня 2026 г.</t>
  </si>
  <si>
    <t>Формирование НМЦД на закупку насадок для кухонных приборов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</si>
</sst>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\ _₽_-;\-* #,##0\ _₽_-;_-* &quot;-&quot;??\ _₽_-;_-@_-"/>
    <numFmt numFmtId="167" formatCode="#,##0.00_р_.;[Red]#,##0.00_р_."/>
    <numFmt numFmtId="168" formatCode="#,##0_р_.;[Red]#,##0_р_."/>
  </numFmts>
  <fonts count="9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vertical="top"/>
    </xf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4" fontId="8" fillId="0" borderId="6" xfId="0" applyNumberFormat="1" applyFont="1" applyBorder="1" applyAlignment="1">
      <alignment horizontal="center" vertical="top" wrapText="1"/>
    </xf>
    <xf numFmtId="4" fontId="7" fillId="0" borderId="6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167" fontId="7" fillId="0" borderId="7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166" fontId="8" fillId="0" borderId="3" xfId="1" applyNumberFormat="1" applyFont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166" fontId="8" fillId="0" borderId="0" xfId="1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topLeftCell="A10" zoomScale="120" zoomScaleNormal="120" zoomScaleSheetLayoutView="140" workbookViewId="0">
      <selection activeCell="A12" sqref="A12:XFD14"/>
    </sheetView>
  </sheetViews>
  <sheetFormatPr defaultColWidth="8.85546875" defaultRowHeight="12" x14ac:dyDescent="0.2"/>
  <cols>
    <col min="1" max="1" width="6.7109375" style="2" bestFit="1" customWidth="1"/>
    <col min="2" max="2" width="52.28515625" style="2" customWidth="1"/>
    <col min="3" max="3" width="6.42578125" style="3" customWidth="1"/>
    <col min="4" max="4" width="7.7109375" style="3" customWidth="1"/>
    <col min="5" max="8" width="11.7109375" style="3" customWidth="1"/>
    <col min="9" max="10" width="11.7109375" style="2" customWidth="1"/>
    <col min="11" max="11" width="11.5703125" style="2" customWidth="1"/>
    <col min="12" max="12" width="8.42578125" style="2" customWidth="1"/>
    <col min="13" max="13" width="7.85546875" style="2" customWidth="1"/>
    <col min="14" max="14" width="11" style="3" customWidth="1"/>
    <col min="15" max="15" width="10.140625" style="2" customWidth="1"/>
    <col min="16" max="16" width="11.28515625" style="2" customWidth="1"/>
    <col min="17" max="16384" width="8.85546875" style="2"/>
  </cols>
  <sheetData>
    <row r="1" spans="1:16" ht="15.75" x14ac:dyDescent="0.25">
      <c r="A1" s="1"/>
      <c r="C1" s="2"/>
      <c r="D1" s="2"/>
      <c r="I1" s="3"/>
      <c r="J1" s="3"/>
      <c r="L1" s="6" t="s">
        <v>26</v>
      </c>
      <c r="M1" s="6"/>
      <c r="N1" s="6"/>
      <c r="O1" s="7"/>
      <c r="P1" s="8"/>
    </row>
    <row r="2" spans="1:16" ht="15.75" x14ac:dyDescent="0.25">
      <c r="A2" s="1"/>
      <c r="C2" s="2"/>
      <c r="D2" s="2"/>
      <c r="I2" s="3"/>
      <c r="J2" s="3"/>
      <c r="L2" s="4"/>
      <c r="M2" s="4"/>
      <c r="N2" s="4"/>
      <c r="P2" s="3"/>
    </row>
    <row r="3" spans="1:16" ht="15.75" x14ac:dyDescent="0.2">
      <c r="A3" s="1"/>
      <c r="B3" s="33" t="s">
        <v>27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3.9" customHeight="1" x14ac:dyDescent="0.2">
      <c r="A4" s="46" t="s">
        <v>11</v>
      </c>
      <c r="B4" s="47" t="s">
        <v>5</v>
      </c>
      <c r="C4" s="34" t="s">
        <v>3</v>
      </c>
      <c r="D4" s="36" t="s">
        <v>1</v>
      </c>
      <c r="E4" s="40" t="s">
        <v>0</v>
      </c>
      <c r="F4" s="41"/>
      <c r="G4" s="41"/>
      <c r="H4" s="41"/>
      <c r="I4" s="41"/>
      <c r="J4" s="42"/>
      <c r="K4" s="43" t="s">
        <v>10</v>
      </c>
      <c r="L4" s="43" t="s">
        <v>9</v>
      </c>
      <c r="M4" s="43" t="s">
        <v>2</v>
      </c>
      <c r="N4" s="43" t="s">
        <v>4</v>
      </c>
      <c r="O4" s="43" t="s">
        <v>12</v>
      </c>
      <c r="P4" s="45"/>
    </row>
    <row r="5" spans="1:16" ht="45" x14ac:dyDescent="0.2">
      <c r="A5" s="46"/>
      <c r="B5" s="48"/>
      <c r="C5" s="35"/>
      <c r="D5" s="37"/>
      <c r="E5" s="9" t="s">
        <v>6</v>
      </c>
      <c r="F5" s="10" t="s">
        <v>13</v>
      </c>
      <c r="G5" s="9" t="s">
        <v>7</v>
      </c>
      <c r="H5" s="10" t="s">
        <v>14</v>
      </c>
      <c r="I5" s="9" t="s">
        <v>8</v>
      </c>
      <c r="J5" s="10" t="s">
        <v>15</v>
      </c>
      <c r="K5" s="44"/>
      <c r="L5" s="44"/>
      <c r="M5" s="44"/>
      <c r="N5" s="44"/>
      <c r="O5" s="11" t="s">
        <v>17</v>
      </c>
      <c r="P5" s="12" t="s">
        <v>18</v>
      </c>
    </row>
    <row r="6" spans="1:16" ht="170.25" customHeight="1" x14ac:dyDescent="0.2">
      <c r="A6" s="13">
        <v>1</v>
      </c>
      <c r="B6" s="14" t="s">
        <v>21</v>
      </c>
      <c r="C6" s="15" t="s">
        <v>19</v>
      </c>
      <c r="D6" s="16">
        <v>5</v>
      </c>
      <c r="E6" s="17">
        <v>3200</v>
      </c>
      <c r="F6" s="17">
        <f t="shared" ref="F6:F9" si="0">E6*D6</f>
        <v>16000</v>
      </c>
      <c r="G6" s="17">
        <v>3500</v>
      </c>
      <c r="H6" s="17">
        <f t="shared" ref="H6:H9" si="1">G6*D6</f>
        <v>17500</v>
      </c>
      <c r="I6" s="17">
        <v>3900</v>
      </c>
      <c r="J6" s="17">
        <f t="shared" ref="J6:J9" si="2">I6*D6</f>
        <v>19500</v>
      </c>
      <c r="K6" s="18">
        <f t="shared" ref="K6:K9" si="3">(E6+G6+I6)/3</f>
        <v>3533.3333333333335</v>
      </c>
      <c r="L6" s="19">
        <v>3</v>
      </c>
      <c r="M6" s="17">
        <f t="shared" ref="M6:M9" si="4">SQRT((POWER(E6-K6,2)+POWER(G6-K6,2)+POWER(I6-K6,2))/(L6-1))</f>
        <v>351.18845842842461</v>
      </c>
      <c r="N6" s="17">
        <f>100*(M6/K6)</f>
        <v>9.9392959932573</v>
      </c>
      <c r="O6" s="17">
        <f>E6</f>
        <v>3200</v>
      </c>
      <c r="P6" s="17">
        <f>O6*D6</f>
        <v>16000</v>
      </c>
    </row>
    <row r="7" spans="1:16" s="5" customFormat="1" ht="213" customHeight="1" x14ac:dyDescent="0.25">
      <c r="A7" s="20">
        <v>2</v>
      </c>
      <c r="B7" s="14" t="s">
        <v>22</v>
      </c>
      <c r="C7" s="15" t="s">
        <v>19</v>
      </c>
      <c r="D7" s="16">
        <v>5</v>
      </c>
      <c r="E7" s="17">
        <v>3200</v>
      </c>
      <c r="F7" s="17">
        <f t="shared" ref="F7:F8" si="5">E7*D7</f>
        <v>16000</v>
      </c>
      <c r="G7" s="17">
        <v>3500</v>
      </c>
      <c r="H7" s="17">
        <f t="shared" ref="H7:H8" si="6">G7*D7</f>
        <v>17500</v>
      </c>
      <c r="I7" s="17">
        <v>3900</v>
      </c>
      <c r="J7" s="17">
        <f t="shared" ref="J7:J8" si="7">I7*D7</f>
        <v>19500</v>
      </c>
      <c r="K7" s="18">
        <f t="shared" ref="K7:K8" si="8">(E7+G7+I7)/3</f>
        <v>3533.3333333333335</v>
      </c>
      <c r="L7" s="19">
        <v>3</v>
      </c>
      <c r="M7" s="17">
        <f t="shared" ref="M7:M8" si="9">SQRT((POWER(E7-K7,2)+POWER(G7-K7,2)+POWER(I7-K7,2))/(L7-1))</f>
        <v>351.18845842842461</v>
      </c>
      <c r="N7" s="17">
        <f t="shared" ref="N7:N8" si="10">100*(M7/K7)</f>
        <v>9.9392959932573</v>
      </c>
      <c r="O7" s="17">
        <f t="shared" ref="O7:O8" si="11">E7</f>
        <v>3200</v>
      </c>
      <c r="P7" s="17">
        <f t="shared" ref="P7:P8" si="12">O7*D7</f>
        <v>16000</v>
      </c>
    </row>
    <row r="8" spans="1:16" s="5" customFormat="1" ht="170.25" customHeight="1" x14ac:dyDescent="0.25">
      <c r="A8" s="20">
        <v>3</v>
      </c>
      <c r="B8" s="14" t="s">
        <v>23</v>
      </c>
      <c r="C8" s="15" t="s">
        <v>19</v>
      </c>
      <c r="D8" s="16">
        <v>3</v>
      </c>
      <c r="E8" s="17">
        <v>4300</v>
      </c>
      <c r="F8" s="17">
        <f t="shared" si="5"/>
        <v>12900</v>
      </c>
      <c r="G8" s="17">
        <v>4800</v>
      </c>
      <c r="H8" s="17">
        <f t="shared" si="6"/>
        <v>14400</v>
      </c>
      <c r="I8" s="17">
        <v>3900</v>
      </c>
      <c r="J8" s="17">
        <f t="shared" si="7"/>
        <v>11700</v>
      </c>
      <c r="K8" s="18">
        <f t="shared" si="8"/>
        <v>4333.333333333333</v>
      </c>
      <c r="L8" s="19">
        <v>3</v>
      </c>
      <c r="M8" s="17">
        <f t="shared" si="9"/>
        <v>450.92497528228944</v>
      </c>
      <c r="N8" s="17">
        <f t="shared" si="10"/>
        <v>10.405960968052835</v>
      </c>
      <c r="O8" s="17">
        <f t="shared" si="11"/>
        <v>4300</v>
      </c>
      <c r="P8" s="17">
        <f t="shared" si="12"/>
        <v>12900</v>
      </c>
    </row>
    <row r="9" spans="1:16" s="5" customFormat="1" ht="201.75" customHeight="1" x14ac:dyDescent="0.25">
      <c r="A9" s="20">
        <v>4</v>
      </c>
      <c r="B9" s="14" t="s">
        <v>24</v>
      </c>
      <c r="C9" s="15" t="s">
        <v>25</v>
      </c>
      <c r="D9" s="16">
        <v>3</v>
      </c>
      <c r="E9" s="17">
        <v>4600</v>
      </c>
      <c r="F9" s="17">
        <f t="shared" si="0"/>
        <v>13800</v>
      </c>
      <c r="G9" s="17">
        <v>5200</v>
      </c>
      <c r="H9" s="17">
        <f t="shared" si="1"/>
        <v>15600</v>
      </c>
      <c r="I9" s="17">
        <v>5100</v>
      </c>
      <c r="J9" s="17">
        <f t="shared" si="2"/>
        <v>15300</v>
      </c>
      <c r="K9" s="18">
        <f t="shared" si="3"/>
        <v>4966.666666666667</v>
      </c>
      <c r="L9" s="19">
        <v>3</v>
      </c>
      <c r="M9" s="17">
        <f t="shared" si="4"/>
        <v>321.45502536643181</v>
      </c>
      <c r="N9" s="17">
        <f t="shared" ref="N9" si="13">100*(M9/K9)</f>
        <v>6.472248832881176</v>
      </c>
      <c r="O9" s="17">
        <f t="shared" ref="O9" si="14">E9</f>
        <v>4600</v>
      </c>
      <c r="P9" s="17">
        <f t="shared" ref="P9" si="15">O9*D9</f>
        <v>13800</v>
      </c>
    </row>
    <row r="10" spans="1:16" ht="15" x14ac:dyDescent="0.2">
      <c r="A10" s="38" t="s">
        <v>16</v>
      </c>
      <c r="B10" s="39"/>
      <c r="C10" s="19"/>
      <c r="D10" s="21">
        <f>SUM(D6:D9)</f>
        <v>16</v>
      </c>
      <c r="E10" s="17"/>
      <c r="F10" s="12">
        <f>SUM(F6:F9)</f>
        <v>58700</v>
      </c>
      <c r="G10" s="22"/>
      <c r="H10" s="23">
        <f>SUM(H6:H9)</f>
        <v>65000</v>
      </c>
      <c r="I10" s="17"/>
      <c r="J10" s="12">
        <f>SUM(J6:J9)</f>
        <v>66000</v>
      </c>
      <c r="K10" s="18"/>
      <c r="L10" s="19"/>
      <c r="M10" s="17"/>
      <c r="N10" s="17"/>
      <c r="O10" s="17"/>
      <c r="P10" s="12">
        <f>SUM(P6:P9)</f>
        <v>58700</v>
      </c>
    </row>
    <row r="11" spans="1:16" ht="15" x14ac:dyDescent="0.2">
      <c r="A11" s="24"/>
      <c r="B11" s="25" t="s">
        <v>20</v>
      </c>
      <c r="C11" s="26"/>
      <c r="D11" s="27"/>
      <c r="E11" s="28"/>
      <c r="F11" s="29"/>
      <c r="G11" s="30"/>
      <c r="H11" s="31"/>
      <c r="I11" s="28"/>
      <c r="J11" s="29"/>
      <c r="K11" s="32"/>
      <c r="L11" s="26"/>
      <c r="M11" s="28"/>
      <c r="N11" s="28"/>
      <c r="O11" s="28"/>
      <c r="P11" s="29"/>
    </row>
  </sheetData>
  <sheetProtection formatColumns="0" formatRows="0" insertColumns="0" insertRows="0" insertHyperlinks="0"/>
  <protectedRanges>
    <protectedRange sqref="A12:M948" name="Диапазон1"/>
  </protectedRanges>
  <mergeCells count="12">
    <mergeCell ref="B3:P3"/>
    <mergeCell ref="C4:C5"/>
    <mergeCell ref="D4:D5"/>
    <mergeCell ref="A10:B10"/>
    <mergeCell ref="E4:J4"/>
    <mergeCell ref="M4:M5"/>
    <mergeCell ref="N4:N5"/>
    <mergeCell ref="O4:P4"/>
    <mergeCell ref="K4:K5"/>
    <mergeCell ref="L4:L5"/>
    <mergeCell ref="A4:A5"/>
    <mergeCell ref="B4:B5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ПОСТАВЩИКА!</vt:lpstr>
    </vt:vector>
  </TitlesOfParts>
  <Company>DGZ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Белова</dc:creator>
  <cp:lastModifiedBy>User</cp:lastModifiedBy>
  <cp:lastPrinted>2026-04-21T10:18:27Z</cp:lastPrinted>
  <dcterms:created xsi:type="dcterms:W3CDTF">2014-01-29T09:28:07Z</dcterms:created>
  <dcterms:modified xsi:type="dcterms:W3CDTF">2026-06-02T07:21:22Z</dcterms:modified>
</cp:coreProperties>
</file>