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I5" i="1" l="1"/>
  <c r="L5" i="1" s="1"/>
  <c r="M5" i="1" s="1"/>
  <c r="N5" i="1" s="1"/>
  <c r="O5" i="1" s="1"/>
  <c r="J5" i="1" l="1"/>
  <c r="K5" i="1" s="1"/>
  <c r="O6" i="1"/>
</calcChain>
</file>

<file path=xl/sharedStrings.xml><?xml version="1.0" encoding="utf-8"?>
<sst xmlns="http://schemas.openxmlformats.org/spreadsheetml/2006/main" count="34" uniqueCount="34">
  <si>
    <t>Ед. изм</t>
  </si>
  <si>
    <t>Кол-во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</si>
  <si>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</si>
  <si>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</si>
  <si>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</si>
  <si>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</si>
  <si>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</si>
  <si>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</si>
  <si>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</si>
  <si>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</si>
  <si>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r>
      <t xml:space="preserve">коэффициент вариации цен V (%) </t>
    </r>
    <r>
      <rPr>
        <b/>
        <i/>
        <sz val="10"/>
        <rFont val="Times New Roman"/>
        <family val="1"/>
        <charset val="204"/>
      </rPr>
      <t xml:space="preserve">  (не должен превышать 33%)</t>
    </r>
  </si>
  <si>
    <t>ИТОГО: НМЦК</t>
  </si>
  <si>
    <t>Расчет и обоснование начальной (максимальной) цены государственного контракта</t>
  </si>
  <si>
    <t>Существенные условия исполнения контракта</t>
  </si>
  <si>
    <t xml:space="preserve">Наименование </t>
  </si>
  <si>
    <t>№</t>
  </si>
  <si>
    <t>в соответствии с техническим заданием  к документации</t>
  </si>
  <si>
    <t>Исходя из полученной информации, для определения однородности совокупности значений выявленных цен, определим коэффициент вариации:</t>
  </si>
  <si>
    <t>где:</t>
  </si>
  <si>
    <t>V - коэффициент вариации;</t>
  </si>
  <si>
    <t xml:space="preserve"> - среднее квадратичное отклонение;</t>
  </si>
  <si>
    <t xml:space="preserve"> - цена единицы товара, работы, услуги, указанная в источнике с номером i;</t>
  </si>
  <si>
    <t>&lt;ц&gt; - средняя арифметическая величина цены единицы товара, работы, услуги;</t>
  </si>
  <si>
    <t>n - количество значений, используемых в расчете.</t>
  </si>
  <si>
    <t xml:space="preserve">Коэффициент вариации </t>
  </si>
  <si>
    <t>Во избежание сговора участников закупки и нарушения ст.11 Федерального закона №135-ФЗ от 26.07.2006г. «О защите конкуренции», Государственный заказчик не указывает сведения о потенциальных поставщиках сделавших коммерческие предложения. Данные сведения хранятся у Государственного заказчика.</t>
  </si>
  <si>
    <t>Расчет Н(М)ЦК по формуле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 позиции от источника с номером i</t>
  </si>
  <si>
    <t>Совокупность значений, используемых в расчете, при определении НМЦК признается однородной, т.к., коэффициенты вариации цен не превышают 33%</t>
  </si>
  <si>
    <t>Шт.</t>
  </si>
  <si>
    <t>термопринтеры</t>
  </si>
  <si>
    <t xml:space="preserve">Ценовое предложение №1 (№0326 от 10.04.26) </t>
  </si>
  <si>
    <t xml:space="preserve">Ценовое предложение №3 (21997 от 10.04.2026) </t>
  </si>
  <si>
    <t xml:space="preserve">Ценовое предложение №2 (258/03-20 от 10.04.2026) </t>
  </si>
  <si>
    <r>
      <t xml:space="preserve">Начальная (максимальная) цена государственного контракта определена методом сопоставимых рыночных цен в соответствии с Федеральным законом от 05.04.2013 № 44-ФЗ "О контрактной системе в сфере закупок товаров работ, услуг для обеспечения государственных и муниципальных нужд". 
Цена государственного контракта включает в себя НДС/без НДС,(если указанные платежи предусмотрены). 
Дата подготовки обоснования НМЦ контракта:  28.04.2026г.    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Объект закупки: Поставка термопринтеров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</si>
</sst>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9" fillId="0" borderId="0" xfId="0" applyFont="1"/>
    <xf numFmtId="0" fontId="10" fillId="0" borderId="0" xfId="0" applyFont="1"/>
    <xf numFmtId="0" fontId="0" fillId="0" borderId="0" xfId="0" applyFont="1"/>
    <xf numFmtId="0" fontId="11" fillId="0" borderId="0" xfId="0" applyFont="1"/>
    <xf numFmtId="4" fontId="12" fillId="0" borderId="0" xfId="0" applyNumberFormat="1" applyFont="1"/>
    <xf numFmtId="0" fontId="11" fillId="0" borderId="0" xfId="0" applyFont="1" applyAlignment="1">
      <alignment vertical="center"/>
    </xf>
    <xf numFmtId="0" fontId="0" fillId="0" borderId="0" xfId="0" applyFont="1" applyAlignment="1">
      <alignment vertical="top"/>
    </xf>
    <xf numFmtId="0" fontId="0" fillId="0" borderId="0" xfId="0" applyFont="1" applyAlignme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0" fillId="0" borderId="0" xfId="0" applyFont="1" applyFill="1"/>
    <xf numFmtId="0" fontId="11" fillId="0" borderId="0" xfId="0" applyFont="1" applyFill="1" applyAlignment="1">
      <alignment horizontal="left" vertical="center"/>
    </xf>
    <xf numFmtId="0" fontId="0" fillId="0" borderId="0" xfId="0" applyFont="1" applyFill="1" applyAlignment="1"/>
    <xf numFmtId="0" fontId="9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11" fillId="0" borderId="0" xfId="0" applyFont="1" applyFill="1" applyAlignment="1">
      <alignment horizontal="left" vertical="top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3</xdr:row>
      <xdr:rowOff>952500</xdr:rowOff>
    </xdr:from>
    <xdr:to>
      <xdr:col>11</xdr:col>
      <xdr:colOff>0</xdr:colOff>
      <xdr:row>3</xdr:row>
      <xdr:rowOff>1314450</xdr:rowOff>
    </xdr:to>
    <xdr:pic>
      <xdr:nvPicPr>
        <xdr:cNvPr id="67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4475" y="3476625"/>
          <a:ext cx="18288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3</xdr:row>
      <xdr:rowOff>923925</xdr:rowOff>
    </xdr:from>
    <xdr:to>
      <xdr:col>9</xdr:col>
      <xdr:colOff>1019175</xdr:colOff>
      <xdr:row>3</xdr:row>
      <xdr:rowOff>1362075</xdr:rowOff>
    </xdr:to>
    <xdr:pic>
      <xdr:nvPicPr>
        <xdr:cNvPr id="67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3448050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3</xdr:row>
      <xdr:rowOff>1590675</xdr:rowOff>
    </xdr:from>
    <xdr:to>
      <xdr:col>11</xdr:col>
      <xdr:colOff>1504950</xdr:colOff>
      <xdr:row>3</xdr:row>
      <xdr:rowOff>1952625</xdr:rowOff>
    </xdr:to>
    <xdr:pic>
      <xdr:nvPicPr>
        <xdr:cNvPr id="67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2325" y="4114800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95250</xdr:colOff>
      <xdr:row>3</xdr:row>
      <xdr:rowOff>1095375</xdr:rowOff>
    </xdr:from>
    <xdr:to>
      <xdr:col>11</xdr:col>
      <xdr:colOff>247650</xdr:colOff>
      <xdr:row>3</xdr:row>
      <xdr:rowOff>1333500</xdr:rowOff>
    </xdr:to>
    <xdr:pic>
      <xdr:nvPicPr>
        <xdr:cNvPr id="672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58525" y="3619500"/>
          <a:ext cx="1524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3</xdr:row>
      <xdr:rowOff>1590675</xdr:rowOff>
    </xdr:from>
    <xdr:to>
      <xdr:col>11</xdr:col>
      <xdr:colOff>1504950</xdr:colOff>
      <xdr:row>3</xdr:row>
      <xdr:rowOff>1952625</xdr:rowOff>
    </xdr:to>
    <xdr:pic>
      <xdr:nvPicPr>
        <xdr:cNvPr id="672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2325" y="4114800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3</xdr:row>
      <xdr:rowOff>1590675</xdr:rowOff>
    </xdr:from>
    <xdr:to>
      <xdr:col>11</xdr:col>
      <xdr:colOff>1504950</xdr:colOff>
      <xdr:row>3</xdr:row>
      <xdr:rowOff>1952625</xdr:rowOff>
    </xdr:to>
    <xdr:pic>
      <xdr:nvPicPr>
        <xdr:cNvPr id="672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2325" y="4114800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3</xdr:row>
      <xdr:rowOff>1590675</xdr:rowOff>
    </xdr:from>
    <xdr:to>
      <xdr:col>11</xdr:col>
      <xdr:colOff>1504950</xdr:colOff>
      <xdr:row>3</xdr:row>
      <xdr:rowOff>1952625</xdr:rowOff>
    </xdr:to>
    <xdr:pic>
      <xdr:nvPicPr>
        <xdr:cNvPr id="672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2325" y="4114800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3</xdr:row>
      <xdr:rowOff>952500</xdr:rowOff>
    </xdr:from>
    <xdr:to>
      <xdr:col>11</xdr:col>
      <xdr:colOff>0</xdr:colOff>
      <xdr:row>3</xdr:row>
      <xdr:rowOff>1314450</xdr:rowOff>
    </xdr:to>
    <xdr:pic>
      <xdr:nvPicPr>
        <xdr:cNvPr id="67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4475" y="3476625"/>
          <a:ext cx="18288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3</xdr:row>
      <xdr:rowOff>923925</xdr:rowOff>
    </xdr:from>
    <xdr:to>
      <xdr:col>9</xdr:col>
      <xdr:colOff>1019175</xdr:colOff>
      <xdr:row>3</xdr:row>
      <xdr:rowOff>1362075</xdr:rowOff>
    </xdr:to>
    <xdr:pic>
      <xdr:nvPicPr>
        <xdr:cNvPr id="67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3448050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3</xdr:row>
      <xdr:rowOff>1590675</xdr:rowOff>
    </xdr:from>
    <xdr:to>
      <xdr:col>11</xdr:col>
      <xdr:colOff>1504950</xdr:colOff>
      <xdr:row>3</xdr:row>
      <xdr:rowOff>1952625</xdr:rowOff>
    </xdr:to>
    <xdr:pic>
      <xdr:nvPicPr>
        <xdr:cNvPr id="67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2325" y="4114800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95250</xdr:colOff>
      <xdr:row>3</xdr:row>
      <xdr:rowOff>1104900</xdr:rowOff>
    </xdr:from>
    <xdr:to>
      <xdr:col>11</xdr:col>
      <xdr:colOff>247650</xdr:colOff>
      <xdr:row>3</xdr:row>
      <xdr:rowOff>1343025</xdr:rowOff>
    </xdr:to>
    <xdr:pic>
      <xdr:nvPicPr>
        <xdr:cNvPr id="672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58525" y="3629025"/>
          <a:ext cx="1524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247650</xdr:colOff>
      <xdr:row>5</xdr:row>
      <xdr:rowOff>0</xdr:rowOff>
    </xdr:from>
    <xdr:ext cx="184731" cy="264560"/>
    <xdr:sp macro="" textlink="">
      <xdr:nvSpPr>
        <xdr:cNvPr id="16" name="TextBox 15"/>
        <xdr:cNvSpPr txBox="1"/>
      </xdr:nvSpPr>
      <xdr:spPr>
        <a:xfrm>
          <a:off x="5867400" y="545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>
    <xdr:from>
      <xdr:col>1</xdr:col>
      <xdr:colOff>0</xdr:colOff>
      <xdr:row>8</xdr:row>
      <xdr:rowOff>0</xdr:rowOff>
    </xdr:from>
    <xdr:to>
      <xdr:col>2</xdr:col>
      <xdr:colOff>123825</xdr:colOff>
      <xdr:row>9</xdr:row>
      <xdr:rowOff>190500</xdr:rowOff>
    </xdr:to>
    <xdr:pic>
      <xdr:nvPicPr>
        <xdr:cNvPr id="6730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7334250"/>
          <a:ext cx="13049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2</xdr:col>
      <xdr:colOff>514350</xdr:colOff>
      <xdr:row>15</xdr:row>
      <xdr:rowOff>57150</xdr:rowOff>
    </xdr:to>
    <xdr:pic>
      <xdr:nvPicPr>
        <xdr:cNvPr id="6731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8286750"/>
          <a:ext cx="1695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1</xdr:col>
      <xdr:colOff>152400</xdr:colOff>
      <xdr:row>16</xdr:row>
      <xdr:rowOff>228600</xdr:rowOff>
    </xdr:to>
    <xdr:pic>
      <xdr:nvPicPr>
        <xdr:cNvPr id="6732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89820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2</xdr:col>
      <xdr:colOff>123825</xdr:colOff>
      <xdr:row>25</xdr:row>
      <xdr:rowOff>0</xdr:rowOff>
    </xdr:to>
    <xdr:pic>
      <xdr:nvPicPr>
        <xdr:cNvPr id="6733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0315575"/>
          <a:ext cx="13049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2</xdr:col>
      <xdr:colOff>552450</xdr:colOff>
      <xdr:row>29</xdr:row>
      <xdr:rowOff>0</xdr:rowOff>
    </xdr:to>
    <xdr:pic>
      <xdr:nvPicPr>
        <xdr:cNvPr id="6734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1077575"/>
          <a:ext cx="1733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"/>
  <sheetViews>
    <sheetView tabSelected="1" zoomScale="80" zoomScaleNormal="80" workbookViewId="0">
      <selection activeCell="A2" sqref="A2:O2"/>
    </sheetView>
  </sheetViews>
  <sheetFormatPr defaultRowHeight="15" x14ac:dyDescent="0.25"/>
  <cols>
    <col min="1" max="1" width="4.85546875" style="2" customWidth="1"/>
    <col min="2" max="2" width="17.7109375" customWidth="1"/>
    <col min="3" max="3" width="15.28515625" customWidth="1"/>
    <col min="4" max="4" width="8" customWidth="1"/>
    <col min="5" max="5" width="8.28515625" customWidth="1"/>
    <col min="6" max="6" width="15.7109375" customWidth="1"/>
    <col min="7" max="7" width="15.85546875" customWidth="1"/>
    <col min="8" max="8" width="15.42578125" customWidth="1"/>
    <col min="9" max="9" width="17.85546875" customWidth="1"/>
    <col min="10" max="10" width="17.7109375" customWidth="1"/>
    <col min="11" max="11" width="27.7109375" customWidth="1"/>
    <col min="12" max="12" width="31.42578125" customWidth="1"/>
    <col min="13" max="13" width="14" customWidth="1"/>
    <col min="14" max="14" width="12" customWidth="1"/>
    <col min="15" max="15" width="17.85546875" customWidth="1"/>
  </cols>
  <sheetData>
    <row r="1" spans="1:15" ht="13.5" customHeight="1" x14ac:dyDescent="0.25">
      <c r="A1" s="34" t="s">
        <v>12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s="3" customFormat="1" ht="111" customHeight="1" x14ac:dyDescent="0.25">
      <c r="A2" s="35" t="s">
        <v>33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1" customFormat="1" ht="61.5" customHeight="1" x14ac:dyDescent="0.2">
      <c r="A3" s="30" t="s">
        <v>15</v>
      </c>
      <c r="B3" s="30" t="s">
        <v>14</v>
      </c>
      <c r="C3" s="30" t="s">
        <v>13</v>
      </c>
      <c r="D3" s="30" t="s">
        <v>0</v>
      </c>
      <c r="E3" s="30" t="s">
        <v>1</v>
      </c>
      <c r="F3" s="30" t="s">
        <v>2</v>
      </c>
      <c r="G3" s="30"/>
      <c r="H3" s="30"/>
      <c r="I3" s="32" t="s">
        <v>3</v>
      </c>
      <c r="J3" s="32"/>
      <c r="K3" s="32"/>
      <c r="L3" s="31" t="s">
        <v>4</v>
      </c>
      <c r="M3" s="31"/>
      <c r="N3" s="31"/>
      <c r="O3" s="31"/>
    </row>
    <row r="4" spans="1:15" s="1" customFormat="1" ht="153.75" customHeight="1" x14ac:dyDescent="0.2">
      <c r="A4" s="30"/>
      <c r="B4" s="30"/>
      <c r="C4" s="30"/>
      <c r="D4" s="30"/>
      <c r="E4" s="30"/>
      <c r="F4" s="18" t="s">
        <v>30</v>
      </c>
      <c r="G4" s="18" t="s">
        <v>32</v>
      </c>
      <c r="H4" s="18" t="s">
        <v>31</v>
      </c>
      <c r="I4" s="19" t="s">
        <v>5</v>
      </c>
      <c r="J4" s="18" t="s">
        <v>6</v>
      </c>
      <c r="K4" s="18" t="s">
        <v>10</v>
      </c>
      <c r="L4" s="18" t="s">
        <v>26</v>
      </c>
      <c r="M4" s="18" t="s">
        <v>7</v>
      </c>
      <c r="N4" s="18" t="s">
        <v>8</v>
      </c>
      <c r="O4" s="18" t="s">
        <v>9</v>
      </c>
    </row>
    <row r="5" spans="1:15" s="1" customFormat="1" ht="153.75" customHeight="1" x14ac:dyDescent="0.2">
      <c r="A5" s="15">
        <v>1</v>
      </c>
      <c r="B5" s="14" t="s">
        <v>29</v>
      </c>
      <c r="C5" s="16" t="s">
        <v>16</v>
      </c>
      <c r="D5" s="25" t="s">
        <v>28</v>
      </c>
      <c r="E5" s="17">
        <v>3</v>
      </c>
      <c r="F5" s="20">
        <v>21896</v>
      </c>
      <c r="G5" s="20">
        <v>21500</v>
      </c>
      <c r="H5" s="20">
        <v>24530</v>
      </c>
      <c r="I5" s="20">
        <f>AVERAGE(F5:H5)</f>
        <v>22642</v>
      </c>
      <c r="J5" s="21">
        <f>SQRT(((F5-I5)^2+(G5-I5)^2+(H5-I5)^2)/(3-1))</f>
        <v>1647.0009107465605</v>
      </c>
      <c r="K5" s="22">
        <f>(J5/I5)*100</f>
        <v>7.2740964170416058</v>
      </c>
      <c r="L5" s="23">
        <f>E5*I5</f>
        <v>67926</v>
      </c>
      <c r="M5" s="23">
        <f>L5/E5</f>
        <v>22642</v>
      </c>
      <c r="N5" s="23">
        <f>ROUNDDOWN(M5,2)</f>
        <v>22642</v>
      </c>
      <c r="O5" s="24">
        <f>N5*E5</f>
        <v>67926</v>
      </c>
    </row>
    <row r="6" spans="1:15" ht="15.75" customHeight="1" x14ac:dyDescent="0.25">
      <c r="A6" s="33" t="s">
        <v>11</v>
      </c>
      <c r="B6" s="33"/>
      <c r="C6" s="33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3">
        <f>SUM(O5:O5)</f>
        <v>67926</v>
      </c>
    </row>
    <row r="7" spans="1:15" x14ac:dyDescent="0.25">
      <c r="A7" s="4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5"/>
    </row>
    <row r="8" spans="1:15" s="3" customFormat="1" x14ac:dyDescent="0.25">
      <c r="B8" s="6" t="s">
        <v>17</v>
      </c>
      <c r="C8" s="6"/>
      <c r="D8" s="6"/>
      <c r="E8" s="6"/>
      <c r="F8" s="6"/>
      <c r="G8" s="6"/>
      <c r="H8" s="6"/>
      <c r="I8" s="6"/>
      <c r="J8" s="7"/>
      <c r="K8" s="7"/>
      <c r="L8" s="7"/>
      <c r="M8" s="7"/>
      <c r="N8" s="7"/>
      <c r="O8" s="7"/>
    </row>
    <row r="9" spans="1:15" s="3" customFormat="1" x14ac:dyDescent="0.25">
      <c r="B9" s="8"/>
      <c r="C9" s="8"/>
      <c r="D9" s="8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s="3" customFormat="1" x14ac:dyDescent="0.25">
      <c r="B10" s="8"/>
      <c r="C10" s="8"/>
      <c r="D10" s="8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s="3" customFormat="1" x14ac:dyDescent="0.25">
      <c r="B11" s="9" t="s">
        <v>18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s="3" customFormat="1" x14ac:dyDescent="0.25">
      <c r="B12" s="9" t="s">
        <v>19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s="3" customFormat="1" x14ac:dyDescent="0.2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s="3" customFormat="1" ht="24.75" customHeight="1" x14ac:dyDescent="0.25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s="3" customFormat="1" x14ac:dyDescent="0.25">
      <c r="B15" s="7"/>
      <c r="C15" s="7"/>
      <c r="D15" s="4" t="s">
        <v>20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s="3" customFormat="1" x14ac:dyDescent="0.25">
      <c r="O16" s="5"/>
    </row>
    <row r="17" spans="2:15" s="3" customFormat="1" x14ac:dyDescent="0.25">
      <c r="B17" s="9" t="s">
        <v>21</v>
      </c>
      <c r="O17" s="5"/>
    </row>
    <row r="18" spans="2:15" s="3" customFormat="1" x14ac:dyDescent="0.25"/>
    <row r="19" spans="2:15" s="3" customFormat="1" x14ac:dyDescent="0.25">
      <c r="B19" s="9" t="s">
        <v>22</v>
      </c>
    </row>
    <row r="20" spans="2:15" s="3" customFormat="1" x14ac:dyDescent="0.25"/>
    <row r="21" spans="2:15" s="3" customFormat="1" x14ac:dyDescent="0.25">
      <c r="B21" s="9" t="s">
        <v>23</v>
      </c>
      <c r="K21" s="10"/>
    </row>
    <row r="22" spans="2:15" s="3" customFormat="1" x14ac:dyDescent="0.25"/>
    <row r="23" spans="2:15" s="3" customFormat="1" x14ac:dyDescent="0.25">
      <c r="B23" s="27" t="s">
        <v>24</v>
      </c>
      <c r="C23" s="27"/>
    </row>
    <row r="24" spans="2:15" s="3" customFormat="1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2:15" s="3" customFormat="1" x14ac:dyDescent="0.2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2:15" s="11" customFormat="1" x14ac:dyDescent="0.25">
      <c r="B26" s="12" t="s">
        <v>27</v>
      </c>
      <c r="C26" s="13"/>
      <c r="D26" s="13"/>
      <c r="E26" s="13"/>
    </row>
    <row r="27" spans="2:15" s="11" customFormat="1" x14ac:dyDescent="0.25"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</row>
    <row r="28" spans="2:15" s="3" customFormat="1" x14ac:dyDescent="0.25"/>
    <row r="29" spans="2:15" s="3" customFormat="1" x14ac:dyDescent="0.25"/>
    <row r="30" spans="2:15" s="3" customFormat="1" x14ac:dyDescent="0.25">
      <c r="B30" s="26" t="s">
        <v>25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2:15" s="3" customFormat="1" ht="19.5" customHeight="1" x14ac:dyDescent="0.25"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</row>
    <row r="32" spans="2:15" s="3" customFormat="1" x14ac:dyDescent="0.25"/>
    <row r="33" s="3" customFormat="1" x14ac:dyDescent="0.25"/>
    <row r="34" s="3" customFormat="1" x14ac:dyDescent="0.25"/>
    <row r="35" s="3" customFormat="1" x14ac:dyDescent="0.25"/>
    <row r="36" s="3" customFormat="1" x14ac:dyDescent="0.25"/>
    <row r="37" s="3" customFormat="1" x14ac:dyDescent="0.25"/>
    <row r="38" s="3" customFormat="1" x14ac:dyDescent="0.25"/>
    <row r="39" s="3" customFormat="1" x14ac:dyDescent="0.25"/>
    <row r="40" s="3" customFormat="1" x14ac:dyDescent="0.25"/>
    <row r="41" s="3" customFormat="1" x14ac:dyDescent="0.25"/>
    <row r="42" s="3" customFormat="1" x14ac:dyDescent="0.25"/>
    <row r="43" s="3" customFormat="1" x14ac:dyDescent="0.25"/>
    <row r="44" s="3" customFormat="1" x14ac:dyDescent="0.25"/>
    <row r="45" s="3" customFormat="1" x14ac:dyDescent="0.25"/>
    <row r="46" s="3" customFormat="1" x14ac:dyDescent="0.25"/>
    <row r="47" s="3" customFormat="1" x14ac:dyDescent="0.25"/>
    <row r="48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</sheetData>
  <mergeCells count="15">
    <mergeCell ref="A1:O1"/>
    <mergeCell ref="A2:O2"/>
    <mergeCell ref="A3:A4"/>
    <mergeCell ref="B3:B4"/>
    <mergeCell ref="C3:C4"/>
    <mergeCell ref="B30:O31"/>
    <mergeCell ref="B23:C23"/>
    <mergeCell ref="B27:O27"/>
    <mergeCell ref="D6:N6"/>
    <mergeCell ref="D3:D4"/>
    <mergeCell ref="F3:H3"/>
    <mergeCell ref="L3:O3"/>
    <mergeCell ref="E3:E4"/>
    <mergeCell ref="I3:K3"/>
    <mergeCell ref="A6:C6"/>
  </mergeCells>
  <pageMargins left="0.25" right="0.25" top="0.75" bottom="0.75" header="0.3" footer="0.3"/>
  <pageSetup paperSize="9" scale="59" firstPageNumber="41" fitToHeight="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2026-04-29T01:46:09Z</dcterms:modified>
</cp:coreProperties>
</file>