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losovcovOM\AppData\Local\LANIT\LanDocs\EditedFiles\"/>
    </mc:Choice>
  </mc:AlternateContent>
  <bookViews>
    <workbookView xWindow="0" yWindow="0" windowWidth="28800" windowHeight="12345"/>
  </bookViews>
  <sheets>
    <sheet name="Лист1" sheetId="1" r:id="rId1"/>
  </sheets>
  <definedNames>
    <definedName name="_ftn1" localSheetId="0">Лист1!$A$11</definedName>
    <definedName name="_ftn2" localSheetId="0">Лист1!$A$12</definedName>
    <definedName name="_ftn3" localSheetId="0">Лист1!$A$13</definedName>
    <definedName name="_ftnref1" localSheetId="0">Лист1!$B$1</definedName>
    <definedName name="_ftnref2" localSheetId="0">Лист1!$G$2</definedName>
    <definedName name="_ftnref3" localSheetId="0">Лист1!$G$6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" i="1" l="1"/>
  <c r="L16" i="1"/>
  <c r="L15" i="1"/>
  <c r="M15" i="1"/>
  <c r="O16" i="1" l="1"/>
  <c r="P16" i="1" s="1"/>
  <c r="O15" i="1"/>
  <c r="P15" i="1" s="1"/>
  <c r="P17" i="1" s="1"/>
  <c r="K16" i="1"/>
  <c r="K15" i="1"/>
  <c r="J16" i="1"/>
  <c r="J15" i="1"/>
</calcChain>
</file>

<file path=xl/sharedStrings.xml><?xml version="1.0" encoding="utf-8"?>
<sst xmlns="http://schemas.openxmlformats.org/spreadsheetml/2006/main" count="37" uniqueCount="33">
  <si>
    <t>Наименование товара, работы, услуги согласно описанию объекта закупки</t>
  </si>
  <si>
    <t>Единица измерений</t>
  </si>
  <si>
    <t>Кол-во</t>
  </si>
  <si>
    <t>Коэфф. вариации (v)</t>
  </si>
  <si>
    <t>№ п/п</t>
  </si>
  <si>
    <t>Ср. рыночная цена за единицу (руб.)</t>
  </si>
  <si>
    <t>Цена за ед. (руб.)</t>
  </si>
  <si>
    <t xml:space="preserve">Предмет контракта </t>
  </si>
  <si>
    <t>Ценовые значения анализа рынка</t>
  </si>
  <si>
    <t>Наименование товара, работы, услуги по КТРУ</t>
  </si>
  <si>
    <t>Итого НМЦК, руб.</t>
  </si>
  <si>
    <t xml:space="preserve"> Метод сопоставимых рыночных цен (анализа рынка) в соответствии со ст. 22 Федерального закона от 05.04.2013 №44-ФЗ</t>
  </si>
  <si>
    <t>Типовая принадлежность</t>
  </si>
  <si>
    <t>Расчет НМЦК(ЦК)/начальной цены единицы товара и начальной суммы цен единиц товара (работы, услуги)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</si>
  <si>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</si>
  <si>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</si>
  <si>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 xml:space="preserve">Всего
НМЦК (ЦК)/цена единицы товара (работы, услуги) с учетом ЛБО (руб.) </t>
  </si>
  <si>
    <t>Итоговое значение НМЦК (ЦК) (руб.)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</si>
  <si>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(НМЦК(ЦК))/определение начальной цены единицы товара, работы, услуги, начальной суммы цен указанных единиц, максимального значения цены контракта, обоснование цены единицы товара, работы, услуги </t>
  </si>
  <si>
    <t>Дата подготовки обоснования НМЦК(ЦК)/начальной цены единицы товара (работы, услуги)</t>
  </si>
  <si>
    <t>Используемый метод определения  НМЦК(ЦК)/начальной цены единицы товара (работы, услуги) и начальной суммы цен единиц товаров (работ, услуг)</t>
  </si>
  <si>
    <t>Реквизиты запросов ценовой информации и ответы на них (в т.ч. в ЕИС):</t>
  </si>
  <si>
    <t xml:space="preserve">Источник № 3 </t>
  </si>
  <si>
    <t>*</t>
  </si>
  <si>
    <t>Источник № 1</t>
  </si>
  <si>
    <t>шт.</t>
  </si>
  <si>
    <t>В соответствии со ст. 34 Бюджетного Кодекса Российской Федерации закупка осуществляется по наименьшей предложенной цене.  НМЦК - 40 344 (сорок тысяч триста сорок четыре) рублей 00 копеек</t>
  </si>
  <si>
    <t>Пульт контроля и управления охранно-пожарной сигнализации С2000М</t>
  </si>
  <si>
    <t>Извещатель пожарный дымовой оптико-электронный точечный ИП 212-63</t>
  </si>
  <si>
    <t>Источник № 2</t>
  </si>
  <si>
    <t xml:space="preserve">Поставка материальных запасов для системы охрано-пожарной сигнализации  для обеспечения функционирования Управления Федерального казначейства по Ставропольскому краю .
</t>
  </si>
  <si>
    <t>Поставка материальных запасов для системы охрано-пожарной сигнализации  для обеспечения функционирования УФК по Ставропольскому краю .</t>
  </si>
  <si>
    <r>
      <rPr>
        <sz val="14"/>
        <rFont val="Times New Roman"/>
        <family val="1"/>
        <charset val="204"/>
      </rPr>
      <t>Запрос направлен в 5 организаций: исх. от 25.06.2026  № 55-08-15/1867, в ЕИС от 29.06.2026 № 0821400000126000273 Ответ получен от 3 (трех) организаций. На основании данной информации произведен расчет НМЦК (ЦК): Источник № 1 – вх от 03.07.2026 № 3554 Источник № 2 – вх от 03.07.2026 № 3553 Источник № 3 – вх от 03.07.2026 № 3552</t>
    </r>
    <r>
      <rPr>
        <sz val="14"/>
        <color rgb="FFFF0000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</si>
</sst>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0" fontId="1" fillId="0" borderId="0" xfId="0" applyFont="1" applyBorder="1"/>
    <xf numFmtId="0" fontId="6" fillId="0" borderId="0" xfId="0" applyFont="1"/>
    <xf numFmtId="0" fontId="6" fillId="0" borderId="2" xfId="0" applyFont="1" applyBorder="1" applyAlignment="1"/>
    <xf numFmtId="0" fontId="7" fillId="0" borderId="2" xfId="0" applyFont="1" applyBorder="1"/>
    <xf numFmtId="0" fontId="6" fillId="0" borderId="3" xfId="0" applyFont="1" applyFill="1" applyBorder="1" applyAlignment="1"/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0" fontId="7" fillId="0" borderId="0" xfId="0" applyFont="1"/>
    <xf numFmtId="0" fontId="6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" fontId="6" fillId="2" borderId="5" xfId="0" applyNumberFormat="1" applyFont="1" applyFill="1" applyBorder="1" applyAlignment="1">
      <alignment vertical="center"/>
    </xf>
    <xf numFmtId="10" fontId="8" fillId="2" borderId="5" xfId="0" applyNumberFormat="1" applyFont="1" applyFill="1" applyBorder="1" applyAlignment="1">
      <alignment vertical="center"/>
    </xf>
    <xf numFmtId="2" fontId="8" fillId="0" borderId="5" xfId="0" applyNumberFormat="1" applyFont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wrapText="1"/>
    </xf>
    <xf numFmtId="14" fontId="6" fillId="2" borderId="2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30"/>
  <sheetViews>
    <sheetView tabSelected="1" topLeftCell="A7" zoomScale="80" zoomScaleNormal="80" workbookViewId="0">
      <selection activeCell="M17" sqref="M17"/>
    </sheetView>
  </sheetViews>
  <sheetFormatPr defaultRowHeight="15" x14ac:dyDescent="0.25"/>
  <cols>
    <col min="1" max="1" width="4.28515625" customWidth="1"/>
    <col min="2" max="2" width="15.28515625" customWidth="1"/>
    <col min="3" max="3" width="58.7109375" customWidth="1"/>
    <col min="4" max="4" width="13.28515625" customWidth="1"/>
    <col min="5" max="5" width="11.28515625" customWidth="1"/>
    <col min="6" max="6" width="7.42578125" customWidth="1"/>
    <col min="7" max="9" width="15.7109375" customWidth="1"/>
    <col min="10" max="10" width="10.85546875" bestFit="1" customWidth="1"/>
    <col min="11" max="11" width="16.42578125" customWidth="1"/>
    <col min="12" max="12" width="14.7109375" customWidth="1"/>
    <col min="13" max="13" width="14.5703125" customWidth="1"/>
    <col min="14" max="14" width="2.85546875" customWidth="1"/>
    <col min="15" max="15" width="12.28515625" customWidth="1"/>
    <col min="16" max="16" width="15" customWidth="1"/>
    <col min="17" max="17" width="16" customWidth="1"/>
    <col min="18" max="18" width="12.28515625" customWidth="1"/>
    <col min="19" max="19" width="12.7109375" customWidth="1"/>
  </cols>
  <sheetData>
    <row r="2" spans="1:18" ht="39.75" customHeight="1" x14ac:dyDescent="0.25">
      <c r="A2" s="48" t="s">
        <v>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8" ht="14.25" customHeight="1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8" ht="23.25" customHeight="1" x14ac:dyDescent="0.3">
      <c r="A4" s="10" t="s">
        <v>19</v>
      </c>
      <c r="B4" s="10"/>
      <c r="C4" s="10"/>
      <c r="D4" s="10"/>
      <c r="E4" s="10"/>
      <c r="F4" s="11"/>
      <c r="G4" s="10"/>
      <c r="H4" s="53">
        <v>46206</v>
      </c>
      <c r="I4" s="53"/>
      <c r="J4" s="53"/>
      <c r="K4" s="53"/>
      <c r="L4" s="53"/>
      <c r="M4" s="53"/>
      <c r="N4" s="53"/>
      <c r="O4" s="53"/>
      <c r="P4" s="10"/>
    </row>
    <row r="5" spans="1:18" ht="49.5" customHeight="1" x14ac:dyDescent="0.3">
      <c r="A5" s="49" t="s">
        <v>7</v>
      </c>
      <c r="B5" s="49"/>
      <c r="C5" s="51" t="s">
        <v>30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"/>
      <c r="R5" s="5"/>
    </row>
    <row r="6" spans="1:18" ht="49.5" customHeight="1" x14ac:dyDescent="0.3">
      <c r="A6" s="54" t="s">
        <v>20</v>
      </c>
      <c r="B6" s="54"/>
      <c r="C6" s="54"/>
      <c r="D6" s="54"/>
      <c r="E6" s="50" t="s">
        <v>11</v>
      </c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"/>
    </row>
    <row r="7" spans="1:18" ht="83.25" customHeight="1" x14ac:dyDescent="0.3">
      <c r="A7" s="25" t="s">
        <v>21</v>
      </c>
      <c r="B7" s="12"/>
      <c r="C7" s="12"/>
      <c r="D7" s="12"/>
      <c r="E7" s="12"/>
      <c r="F7" s="55" t="s">
        <v>32</v>
      </c>
      <c r="G7" s="56"/>
      <c r="H7" s="56"/>
      <c r="I7" s="56"/>
      <c r="J7" s="56"/>
      <c r="K7" s="56"/>
      <c r="L7" s="56"/>
      <c r="M7" s="56"/>
      <c r="N7" s="56"/>
      <c r="O7" s="56"/>
      <c r="P7" s="56"/>
      <c r="Q7" s="6"/>
    </row>
    <row r="8" spans="1:18" ht="14.25" customHeight="1" x14ac:dyDescent="0.3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7"/>
    </row>
    <row r="9" spans="1:18" ht="15" customHeight="1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8"/>
    </row>
    <row r="10" spans="1:18" ht="36" customHeight="1" x14ac:dyDescent="0.25">
      <c r="A10" s="40" t="s">
        <v>4</v>
      </c>
      <c r="B10" s="40" t="s">
        <v>9</v>
      </c>
      <c r="C10" s="41" t="s">
        <v>0</v>
      </c>
      <c r="D10" s="34" t="s">
        <v>12</v>
      </c>
      <c r="E10" s="41" t="s">
        <v>1</v>
      </c>
      <c r="F10" s="41" t="s">
        <v>2</v>
      </c>
      <c r="G10" s="45" t="s">
        <v>13</v>
      </c>
      <c r="H10" s="46"/>
      <c r="I10" s="46"/>
      <c r="J10" s="46"/>
      <c r="K10" s="46"/>
      <c r="L10" s="46"/>
      <c r="M10" s="46"/>
      <c r="N10" s="47"/>
      <c r="O10" s="34" t="s">
        <v>15</v>
      </c>
      <c r="P10" s="41" t="s">
        <v>16</v>
      </c>
      <c r="Q10" s="1"/>
    </row>
    <row r="11" spans="1:18" ht="18.95" customHeight="1" x14ac:dyDescent="0.25">
      <c r="A11" s="40"/>
      <c r="B11" s="40"/>
      <c r="C11" s="41"/>
      <c r="D11" s="35"/>
      <c r="E11" s="41"/>
      <c r="F11" s="41"/>
      <c r="G11" s="43" t="s">
        <v>8</v>
      </c>
      <c r="H11" s="44"/>
      <c r="I11" s="44"/>
      <c r="J11" s="41" t="s">
        <v>3</v>
      </c>
      <c r="K11" s="41" t="s">
        <v>5</v>
      </c>
      <c r="L11" s="34" t="s">
        <v>14</v>
      </c>
      <c r="M11" s="41" t="s">
        <v>17</v>
      </c>
      <c r="N11" s="41"/>
      <c r="O11" s="35"/>
      <c r="P11" s="41"/>
      <c r="Q11" s="1"/>
    </row>
    <row r="12" spans="1:18" ht="48.75" customHeight="1" x14ac:dyDescent="0.25">
      <c r="A12" s="40"/>
      <c r="B12" s="40"/>
      <c r="C12" s="41"/>
      <c r="D12" s="35"/>
      <c r="E12" s="41"/>
      <c r="F12" s="41"/>
      <c r="G12" s="13" t="s">
        <v>24</v>
      </c>
      <c r="H12" s="13" t="s">
        <v>29</v>
      </c>
      <c r="I12" s="13" t="s">
        <v>22</v>
      </c>
      <c r="J12" s="41"/>
      <c r="K12" s="41"/>
      <c r="L12" s="35"/>
      <c r="M12" s="41"/>
      <c r="N12" s="41"/>
      <c r="O12" s="35"/>
      <c r="P12" s="41"/>
      <c r="Q12" s="1"/>
    </row>
    <row r="13" spans="1:18" ht="90.75" customHeight="1" x14ac:dyDescent="0.25">
      <c r="A13" s="40"/>
      <c r="B13" s="40"/>
      <c r="C13" s="41"/>
      <c r="D13" s="42"/>
      <c r="E13" s="41"/>
      <c r="F13" s="41"/>
      <c r="G13" s="14" t="s">
        <v>6</v>
      </c>
      <c r="H13" s="14" t="s">
        <v>6</v>
      </c>
      <c r="I13" s="14" t="s">
        <v>6</v>
      </c>
      <c r="J13" s="41"/>
      <c r="K13" s="41"/>
      <c r="L13" s="42"/>
      <c r="M13" s="41"/>
      <c r="N13" s="41"/>
      <c r="O13" s="42"/>
      <c r="P13" s="41"/>
      <c r="Q13" s="1"/>
    </row>
    <row r="14" spans="1:18" ht="18.75" x14ac:dyDescent="0.25">
      <c r="A14" s="15">
        <v>1</v>
      </c>
      <c r="B14" s="14">
        <v>2</v>
      </c>
      <c r="C14" s="14">
        <v>3</v>
      </c>
      <c r="D14" s="15">
        <v>4</v>
      </c>
      <c r="E14" s="14">
        <v>5</v>
      </c>
      <c r="F14" s="14">
        <v>6</v>
      </c>
      <c r="G14" s="15">
        <v>7</v>
      </c>
      <c r="H14" s="14">
        <v>8</v>
      </c>
      <c r="I14" s="14">
        <v>9</v>
      </c>
      <c r="J14" s="15">
        <v>10</v>
      </c>
      <c r="K14" s="14">
        <v>11</v>
      </c>
      <c r="L14" s="14">
        <v>12</v>
      </c>
      <c r="M14" s="31">
        <v>13</v>
      </c>
      <c r="N14" s="32"/>
      <c r="O14" s="14">
        <v>14</v>
      </c>
      <c r="P14" s="14">
        <v>15</v>
      </c>
      <c r="Q14" s="1"/>
    </row>
    <row r="15" spans="1:18" ht="114.75" customHeight="1" x14ac:dyDescent="0.25">
      <c r="A15" s="20"/>
      <c r="B15" s="34" t="s">
        <v>31</v>
      </c>
      <c r="C15" s="30" t="s">
        <v>27</v>
      </c>
      <c r="D15" s="20"/>
      <c r="E15" s="21" t="s">
        <v>25</v>
      </c>
      <c r="F15" s="21">
        <v>2</v>
      </c>
      <c r="G15" s="28">
        <v>13990</v>
      </c>
      <c r="H15" s="27">
        <v>12722</v>
      </c>
      <c r="I15" s="27">
        <v>16090</v>
      </c>
      <c r="J15" s="23">
        <f>STDEV(G15,H15,I15)/AVERAGE(G15,H15,I15)</f>
        <v>0.11922629197781374</v>
      </c>
      <c r="K15" s="22">
        <f>ROUND(AVERAGE(G15,H15,I15),2)</f>
        <v>14267.33</v>
      </c>
      <c r="L15" s="22">
        <f>H15</f>
        <v>12722</v>
      </c>
      <c r="M15" s="29">
        <f>H15</f>
        <v>12722</v>
      </c>
      <c r="N15" s="24" t="s">
        <v>23</v>
      </c>
      <c r="O15" s="27">
        <f>H15</f>
        <v>12722</v>
      </c>
      <c r="P15" s="27">
        <f>O15*F15</f>
        <v>25444</v>
      </c>
      <c r="Q15" s="1"/>
    </row>
    <row r="16" spans="1:18" ht="114" customHeight="1" x14ac:dyDescent="0.25">
      <c r="A16" s="20"/>
      <c r="B16" s="35"/>
      <c r="C16" s="30" t="s">
        <v>28</v>
      </c>
      <c r="D16" s="20"/>
      <c r="E16" s="26" t="s">
        <v>25</v>
      </c>
      <c r="F16" s="21">
        <v>20</v>
      </c>
      <c r="G16" s="28">
        <v>820</v>
      </c>
      <c r="H16" s="27">
        <v>745</v>
      </c>
      <c r="I16" s="27">
        <v>940</v>
      </c>
      <c r="J16" s="23">
        <f>STDEV(G16,H16,I16)/AVERAGE(G16,H16,I16)</f>
        <v>0.11779829684374851</v>
      </c>
      <c r="K16" s="22">
        <f>ROUND(AVERAGE(G16,H16,I16),2)</f>
        <v>835</v>
      </c>
      <c r="L16" s="22">
        <f>H16</f>
        <v>745</v>
      </c>
      <c r="M16" s="29">
        <f>H16*F16</f>
        <v>14900</v>
      </c>
      <c r="N16" s="24" t="s">
        <v>23</v>
      </c>
      <c r="O16" s="27">
        <f>H16</f>
        <v>745</v>
      </c>
      <c r="P16" s="27">
        <f>O16*F16</f>
        <v>14900</v>
      </c>
      <c r="Q16" s="1"/>
    </row>
    <row r="17" spans="1:21" ht="19.5" thickBot="1" x14ac:dyDescent="0.3">
      <c r="A17" s="33" t="s">
        <v>10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16"/>
      <c r="N17" s="16"/>
      <c r="O17" s="17"/>
      <c r="P17" s="18">
        <f>SUM(P15:P16)</f>
        <v>40344</v>
      </c>
      <c r="Q17" s="1"/>
    </row>
    <row r="18" spans="1:21" ht="39" customHeight="1" thickBot="1" x14ac:dyDescent="0.3">
      <c r="A18" s="36" t="s">
        <v>26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8"/>
    </row>
    <row r="19" spans="1:21" ht="18.75" x14ac:dyDescent="0.3">
      <c r="A19" s="9"/>
      <c r="B19" s="9"/>
      <c r="C19" s="9"/>
      <c r="D19" s="9"/>
      <c r="E19" s="9"/>
      <c r="F19" s="9"/>
      <c r="G19" s="19"/>
      <c r="H19" s="19"/>
      <c r="I19" s="19"/>
      <c r="J19" s="19"/>
      <c r="K19" s="19"/>
      <c r="L19" s="19"/>
      <c r="M19" s="19"/>
      <c r="N19" s="19"/>
      <c r="O19" s="19"/>
      <c r="P19" s="19"/>
    </row>
    <row r="20" spans="1:21" x14ac:dyDescent="0.25">
      <c r="A20" s="3"/>
      <c r="B20" s="3"/>
      <c r="C20" s="3"/>
      <c r="D20" s="3"/>
      <c r="E20" s="3"/>
      <c r="F20" s="3"/>
    </row>
    <row r="21" spans="1:21" x14ac:dyDescent="0.25">
      <c r="A21" s="3"/>
      <c r="B21" s="3"/>
      <c r="C21" s="3"/>
      <c r="D21" s="3"/>
      <c r="E21" s="3"/>
      <c r="F21" s="3"/>
    </row>
    <row r="22" spans="1:21" x14ac:dyDescent="0.25">
      <c r="A22" s="3"/>
      <c r="B22" s="3"/>
      <c r="C22" s="3"/>
      <c r="D22" s="3"/>
      <c r="E22" s="3"/>
      <c r="F22" s="3"/>
    </row>
    <row r="23" spans="1:21" x14ac:dyDescent="0.25">
      <c r="A23" s="3"/>
      <c r="B23" s="3"/>
      <c r="C23" s="3"/>
      <c r="D23" s="3"/>
      <c r="E23" s="3"/>
      <c r="F23" s="3"/>
    </row>
    <row r="24" spans="1:21" x14ac:dyDescent="0.25">
      <c r="A24" s="3"/>
      <c r="B24" s="3"/>
      <c r="C24" s="3"/>
      <c r="D24" s="3"/>
      <c r="E24" s="3"/>
      <c r="F24" s="3"/>
    </row>
    <row r="25" spans="1:21" x14ac:dyDescent="0.25">
      <c r="A25" s="3"/>
      <c r="B25" s="3"/>
      <c r="C25" s="3"/>
      <c r="D25" s="3"/>
      <c r="E25" s="3"/>
      <c r="F25" s="3"/>
    </row>
    <row r="26" spans="1:2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4"/>
      <c r="L26" s="4"/>
      <c r="M26" s="4"/>
      <c r="N26" s="4"/>
      <c r="O26" s="4"/>
      <c r="P26" s="3"/>
      <c r="Q26" s="3"/>
      <c r="R26" s="3"/>
      <c r="S26" s="3"/>
      <c r="T26" s="3"/>
      <c r="U26" s="3"/>
    </row>
    <row r="27" spans="1:2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</sheetData>
  <mergeCells count="27">
    <mergeCell ref="G11:I11"/>
    <mergeCell ref="G10:N10"/>
    <mergeCell ref="M11:N13"/>
    <mergeCell ref="A2:P2"/>
    <mergeCell ref="A5:B5"/>
    <mergeCell ref="E6:P6"/>
    <mergeCell ref="C5:P5"/>
    <mergeCell ref="A8:P8"/>
    <mergeCell ref="H4:O4"/>
    <mergeCell ref="A6:D6"/>
    <mergeCell ref="F7:P7"/>
    <mergeCell ref="M14:N14"/>
    <mergeCell ref="A17:L17"/>
    <mergeCell ref="B15:B16"/>
    <mergeCell ref="A18:P18"/>
    <mergeCell ref="A9:P9"/>
    <mergeCell ref="A10:A13"/>
    <mergeCell ref="K11:K13"/>
    <mergeCell ref="P10:P13"/>
    <mergeCell ref="B10:B13"/>
    <mergeCell ref="C10:C13"/>
    <mergeCell ref="E10:E13"/>
    <mergeCell ref="F10:F13"/>
    <mergeCell ref="D10:D13"/>
    <mergeCell ref="L11:L13"/>
    <mergeCell ref="O10:O13"/>
    <mergeCell ref="J11:J13"/>
  </mergeCells>
  <pageMargins left="0.78740157480314965" right="0.78740157480314965" top="0.98425196850393704" bottom="0.59055118110236227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Лист1</vt:lpstr>
      <vt:lpstr>Лист1!_ftn1</vt:lpstr>
      <vt:lpstr>Лист1!_ftn2</vt:lpstr>
      <vt:lpstr>Лист1!_ftn3</vt:lpstr>
      <vt:lpstr>Лист1!_ftnref1</vt:lpstr>
      <vt:lpstr>Лист1!_ftnref2</vt:lpstr>
      <vt:lpstr>Лист1!_ftnref3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Мирошников Александр Александрович</dc:creator>
  <cp:lastModifiedBy>Волосовцов Олег Михайлович</cp:lastModifiedBy>
  <cp:lastPrinted>2026-04-01T11:59:02Z</cp:lastPrinted>
  <dcterms:created xsi:type="dcterms:W3CDTF">2024-01-10T11:14:54Z</dcterms:created>
  <dcterms:modified xsi:type="dcterms:W3CDTF">2026-07-13T14:25:18Z</dcterms:modified>
</cp:coreProperties>
</file>