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ЗАКУПКИ - 2026\КВР 244\п. 4\18. Обучение руководителей и специалистов ФКУ\"/>
    </mc:Choice>
  </mc:AlternateContent>
  <xr:revisionPtr revIDLastSave="0" documentId="13_ncr:1_{F6EA90B6-AA01-478F-BFC6-758A81779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definedNames>
    <definedName name="_xlnm.Print_Area" localSheetId="0">'Расчет цены'!$A$1:$J$27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8" i="2"/>
  <c r="H9" i="2"/>
  <c r="H10" i="2"/>
  <c r="H11" i="2"/>
  <c r="H12" i="2"/>
  <c r="G8" i="2"/>
  <c r="J8" i="2" s="1"/>
  <c r="G9" i="2"/>
  <c r="J9" i="2" s="1"/>
  <c r="G10" i="2"/>
  <c r="J10" i="2" s="1"/>
  <c r="G11" i="2"/>
  <c r="J11" i="2" s="1"/>
  <c r="G12" i="2"/>
  <c r="J12" i="2" s="1"/>
  <c r="H13" i="2"/>
  <c r="G13" i="2"/>
  <c r="J13" i="2" s="1"/>
  <c r="I12" i="2" l="1"/>
  <c r="I11" i="2"/>
  <c r="I10" i="2"/>
  <c r="I9" i="2"/>
  <c r="I8" i="2"/>
  <c r="I13" i="2"/>
  <c r="B14" i="2" l="1"/>
</calcChain>
</file>

<file path=xl/sharedStrings.xml><?xml version="1.0" encoding="utf-8"?>
<sst xmlns="http://schemas.openxmlformats.org/spreadsheetml/2006/main" count="32" uniqueCount="32">
  <si>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</si>
  <si>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</si>
  <si>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ценовой информации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</si>
  <si>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</si>
  <si>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</si>
  <si>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</si>
  <si>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</si>
  <si>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ОБОСНОВАНИЕ НАЧАЛЬНОЙ (МАКСИМАЛЬНОЙ) ЦЕНЫ КОНТРАКТА</t>
  </si>
  <si>
    <t>(должность)</t>
  </si>
  <si>
    <t>подпись/расшифровка подписи)</t>
  </si>
  <si>
    <t>г.</t>
  </si>
  <si>
    <t>Ф.И.О. исполнителя/контактный телефон</t>
  </si>
  <si>
    <t>Используемый метод определения НМЦК 
с обоснованием:</t>
  </si>
  <si>
    <t>Предмет контракта</t>
  </si>
  <si>
    <t>Расчет НМЦК</t>
  </si>
  <si>
    <t>метод сопоставимых рыночных цен (анализа рынка)</t>
  </si>
  <si>
    <t>Наименование расходных материалов</t>
  </si>
  <si>
    <t>ОБЩАЯ НМЦК, руб.</t>
  </si>
  <si>
    <t>Цены поставщиков (исполнителей, подрядчиков) за единицу товара (работы, услуги), рублей</t>
  </si>
  <si>
    <t>"      "</t>
  </si>
  <si>
    <t>___________________________</t>
  </si>
  <si>
    <t xml:space="preserve"> Количество (объем) закупаемого товара (работы, услуги) , шт</t>
  </si>
  <si>
    <t>Ведущий специалист контрактной службы</t>
  </si>
  <si>
    <t>/Елинская В.В. /</t>
  </si>
  <si>
    <t>Обучение руководителей и специалистов по охране труда и пожарной безопасности</t>
  </si>
  <si>
    <t>Обучение по общим вопросам охраны труда и функционированию системы управления охраной труда (программа А, согласно Постановлению 
№ 2464)</t>
  </si>
  <si>
    <t>Обучение безопасным методам и приёмам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 (программа «Б», согласно Постановлению № 2464)</t>
  </si>
  <si>
    <t xml:space="preserve">Обучение безопасным методам и приёмам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труда» (программа «В», согласно Постановлению № 2464) Безопасные методы и приёмы выполнения работ на высоте </t>
  </si>
  <si>
    <t>Обучение по использованию (применению) средств индивидуальной защиты</t>
  </si>
  <si>
    <t>Обучение оказанию первой помощи пострадавшим</t>
  </si>
  <si>
    <t>Обучение мерам пожарной безопасности лиц, на которых возложена функция по проведению противопожарного инструктажа</t>
  </si>
  <si>
    <t>Дата подготовки обоснования НМЦК:18.03.2026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</si>
</sst>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9.4499999999999993"/>
      <color theme="10"/>
      <name val="Calibri"/>
      <family val="2"/>
      <charset val="204"/>
    </font>
    <font>
      <u/>
      <sz val="12"/>
      <color indexed="8"/>
      <name val="Times New Roman"/>
      <family val="1"/>
      <charset val="204"/>
    </font>
    <font>
      <u/>
      <sz val="11"/>
      <color indexed="8"/>
      <name val="Calibri"/>
      <family val="2"/>
      <charset val="204"/>
    </font>
    <font>
      <b/>
      <sz val="11"/>
      <color indexed="8"/>
      <name val="Times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7" fillId="0" borderId="5" xfId="0" applyNumberFormat="1" applyFont="1" applyBorder="1" applyAlignment="1">
      <alignment horizontal="center" vertical="center" wrapText="1"/>
    </xf>
    <xf numFmtId="164" fontId="1" fillId="0" borderId="0" xfId="1"/>
    <xf numFmtId="164" fontId="2" fillId="0" borderId="0" xfId="0" applyNumberFormat="1" applyFont="1"/>
    <xf numFmtId="0" fontId="4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2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 applyProtection="1">
      <alignment horizontal="right"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6</xdr:row>
      <xdr:rowOff>952500</xdr:rowOff>
    </xdr:from>
    <xdr:to>
      <xdr:col>9</xdr:col>
      <xdr:colOff>0</xdr:colOff>
      <xdr:row>6</xdr:row>
      <xdr:rowOff>1304925</xdr:rowOff>
    </xdr:to>
    <xdr:pic>
      <xdr:nvPicPr>
        <xdr:cNvPr id="2453" name="Picture 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3819525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19050</xdr:colOff>
      <xdr:row>6</xdr:row>
      <xdr:rowOff>923925</xdr:rowOff>
    </xdr:from>
    <xdr:to>
      <xdr:col>7</xdr:col>
      <xdr:colOff>1019175</xdr:colOff>
      <xdr:row>6</xdr:row>
      <xdr:rowOff>1362075</xdr:rowOff>
    </xdr:to>
    <xdr:pic>
      <xdr:nvPicPr>
        <xdr:cNvPr id="2454" name="Picture 2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00" y="3790950"/>
          <a:ext cx="10001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1600200</xdr:rowOff>
    </xdr:from>
    <xdr:to>
      <xdr:col>9</xdr:col>
      <xdr:colOff>1504950</xdr:colOff>
      <xdr:row>6</xdr:row>
      <xdr:rowOff>1962150</xdr:rowOff>
    </xdr:to>
    <xdr:pic>
      <xdr:nvPicPr>
        <xdr:cNvPr id="2455" name="Picture 5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4467225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247650</xdr:colOff>
      <xdr:row>6</xdr:row>
      <xdr:rowOff>1247775</xdr:rowOff>
    </xdr:from>
    <xdr:to>
      <xdr:col>9</xdr:col>
      <xdr:colOff>400050</xdr:colOff>
      <xdr:row>6</xdr:row>
      <xdr:rowOff>1476375</xdr:rowOff>
    </xdr:to>
    <xdr:pic>
      <xdr:nvPicPr>
        <xdr:cNvPr id="2456" name="Picture 6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77300" y="411480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10" zoomScaleSheetLayoutView="86" workbookViewId="0">
      <selection activeCell="N12" sqref="N12"/>
    </sheetView>
  </sheetViews>
  <sheetFormatPr defaultRowHeight="12.75" x14ac:dyDescent="0.2"/>
  <cols>
    <col min="1" max="1" width="24.28515625" style="1" customWidth="1"/>
    <col min="2" max="2" width="11" style="1" customWidth="1"/>
    <col min="3" max="3" width="11.42578125" style="1" customWidth="1"/>
    <col min="4" max="6" width="12.5703125" style="1" customWidth="1"/>
    <col min="7" max="7" width="14.85546875" style="1" customWidth="1"/>
    <col min="8" max="8" width="13.28515625" style="1" customWidth="1"/>
    <col min="9" max="9" width="12.42578125" style="1" customWidth="1"/>
    <col min="10" max="10" width="21.140625" style="1" customWidth="1"/>
    <col min="11" max="16384" width="9.140625" style="1"/>
  </cols>
  <sheetData>
    <row r="1" spans="1:10" ht="15.75" x14ac:dyDescent="0.25">
      <c r="A1" s="45" t="s">
        <v>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36.75" customHeight="1" x14ac:dyDescent="0.2">
      <c r="A3" s="48" t="s">
        <v>13</v>
      </c>
      <c r="B3" s="49"/>
      <c r="C3" s="49"/>
      <c r="D3" s="50"/>
      <c r="E3" s="51" t="s">
        <v>24</v>
      </c>
      <c r="F3" s="52"/>
      <c r="G3" s="52"/>
      <c r="H3" s="52"/>
      <c r="I3" s="52"/>
      <c r="J3" s="53"/>
    </row>
    <row r="4" spans="1:10" ht="45.75" customHeight="1" x14ac:dyDescent="0.2">
      <c r="A4" s="48" t="s">
        <v>12</v>
      </c>
      <c r="B4" s="49"/>
      <c r="C4" s="49"/>
      <c r="D4" s="50"/>
      <c r="E4" s="59" t="s">
        <v>15</v>
      </c>
      <c r="F4" s="60"/>
      <c r="G4" s="60"/>
      <c r="H4" s="60"/>
      <c r="I4" s="60"/>
      <c r="J4" s="61"/>
    </row>
    <row r="5" spans="1:10" ht="24" customHeight="1" x14ac:dyDescent="0.2">
      <c r="A5" s="56" t="s">
        <v>14</v>
      </c>
      <c r="B5" s="57"/>
      <c r="C5" s="57"/>
      <c r="D5" s="57"/>
      <c r="E5" s="57"/>
      <c r="F5" s="57"/>
      <c r="G5" s="57"/>
      <c r="H5" s="57"/>
      <c r="I5" s="57"/>
      <c r="J5" s="58"/>
    </row>
    <row r="6" spans="1:10" ht="137.25" customHeight="1" x14ac:dyDescent="0.2">
      <c r="A6" s="35" t="s">
        <v>16</v>
      </c>
      <c r="B6" s="35" t="s">
        <v>21</v>
      </c>
      <c r="C6" s="35" t="s">
        <v>2</v>
      </c>
      <c r="D6" s="38" t="s">
        <v>18</v>
      </c>
      <c r="E6" s="39"/>
      <c r="F6" s="39"/>
      <c r="G6" s="44" t="s">
        <v>4</v>
      </c>
      <c r="H6" s="44"/>
      <c r="I6" s="44"/>
      <c r="J6" s="10" t="s">
        <v>5</v>
      </c>
    </row>
    <row r="7" spans="1:10" ht="159" customHeight="1" x14ac:dyDescent="0.2">
      <c r="A7" s="36"/>
      <c r="B7" s="36"/>
      <c r="C7" s="36"/>
      <c r="D7" s="21">
        <v>1</v>
      </c>
      <c r="E7" s="22">
        <v>2</v>
      </c>
      <c r="F7" s="21">
        <v>3</v>
      </c>
      <c r="G7" s="11" t="s">
        <v>3</v>
      </c>
      <c r="H7" s="11" t="s">
        <v>0</v>
      </c>
      <c r="I7" s="11" t="s">
        <v>1</v>
      </c>
      <c r="J7" s="11" t="s">
        <v>6</v>
      </c>
    </row>
    <row r="8" spans="1:10" s="2" customFormat="1" ht="132" customHeight="1" x14ac:dyDescent="0.25">
      <c r="A8" s="32" t="s">
        <v>25</v>
      </c>
      <c r="B8" s="33">
        <v>2</v>
      </c>
      <c r="C8" s="33">
        <v>3</v>
      </c>
      <c r="D8" s="12">
        <v>500</v>
      </c>
      <c r="E8" s="12">
        <v>900</v>
      </c>
      <c r="F8" s="12">
        <v>800</v>
      </c>
      <c r="G8" s="26">
        <f t="shared" ref="G8:G13" si="0">ROUND(AVERAGE(D8:F8),2)</f>
        <v>733.33</v>
      </c>
      <c r="H8" s="26">
        <f t="shared" ref="H8:H13" si="1">STDEV(D8:F8)</f>
        <v>208.16659994661336</v>
      </c>
      <c r="I8" s="26">
        <f t="shared" ref="I8:I13" si="2">H8/G8*100</f>
        <v>28.38648356764531</v>
      </c>
      <c r="J8" s="17">
        <f t="shared" ref="J8:J13" si="3">ROUND(G8*B8,2)</f>
        <v>1466.66</v>
      </c>
    </row>
    <row r="9" spans="1:10" s="2" customFormat="1" ht="231" customHeight="1" x14ac:dyDescent="0.25">
      <c r="A9" s="32" t="s">
        <v>26</v>
      </c>
      <c r="B9" s="27">
        <v>2</v>
      </c>
      <c r="C9" s="28">
        <v>3</v>
      </c>
      <c r="D9" s="29">
        <v>500</v>
      </c>
      <c r="E9" s="29">
        <v>900</v>
      </c>
      <c r="F9" s="29">
        <v>800</v>
      </c>
      <c r="G9" s="30">
        <f t="shared" si="0"/>
        <v>733.33</v>
      </c>
      <c r="H9" s="30">
        <f t="shared" si="1"/>
        <v>208.16659994661336</v>
      </c>
      <c r="I9" s="30">
        <f t="shared" si="2"/>
        <v>28.38648356764531</v>
      </c>
      <c r="J9" s="31">
        <f t="shared" si="3"/>
        <v>1466.66</v>
      </c>
    </row>
    <row r="10" spans="1:10" s="3" customFormat="1" ht="311.25" customHeight="1" x14ac:dyDescent="0.25">
      <c r="A10" s="32" t="s">
        <v>27</v>
      </c>
      <c r="B10" s="27">
        <v>2</v>
      </c>
      <c r="C10" s="28">
        <v>3</v>
      </c>
      <c r="D10" s="29">
        <v>500</v>
      </c>
      <c r="E10" s="29">
        <v>900</v>
      </c>
      <c r="F10" s="29">
        <v>800</v>
      </c>
      <c r="G10" s="30">
        <f t="shared" si="0"/>
        <v>733.33</v>
      </c>
      <c r="H10" s="30">
        <f t="shared" si="1"/>
        <v>208.16659994661336</v>
      </c>
      <c r="I10" s="30">
        <f t="shared" si="2"/>
        <v>28.38648356764531</v>
      </c>
      <c r="J10" s="31">
        <f t="shared" si="3"/>
        <v>1466.66</v>
      </c>
    </row>
    <row r="11" spans="1:10" ht="73.5" customHeight="1" x14ac:dyDescent="0.2">
      <c r="A11" s="32" t="s">
        <v>28</v>
      </c>
      <c r="B11" s="27">
        <v>2</v>
      </c>
      <c r="C11" s="28">
        <v>3</v>
      </c>
      <c r="D11" s="29">
        <v>500</v>
      </c>
      <c r="E11" s="29">
        <v>900</v>
      </c>
      <c r="F11" s="29">
        <v>800</v>
      </c>
      <c r="G11" s="30">
        <f t="shared" si="0"/>
        <v>733.33</v>
      </c>
      <c r="H11" s="30">
        <f t="shared" si="1"/>
        <v>208.16659994661336</v>
      </c>
      <c r="I11" s="30">
        <f t="shared" si="2"/>
        <v>28.38648356764531</v>
      </c>
      <c r="J11" s="31">
        <f t="shared" si="3"/>
        <v>1466.66</v>
      </c>
    </row>
    <row r="12" spans="1:10" ht="43.5" customHeight="1" x14ac:dyDescent="0.2">
      <c r="A12" s="32" t="s">
        <v>29</v>
      </c>
      <c r="B12" s="27">
        <v>2</v>
      </c>
      <c r="C12" s="28">
        <v>3</v>
      </c>
      <c r="D12" s="29">
        <v>500</v>
      </c>
      <c r="E12" s="29">
        <v>900</v>
      </c>
      <c r="F12" s="29">
        <v>800</v>
      </c>
      <c r="G12" s="30">
        <f t="shared" si="0"/>
        <v>733.33</v>
      </c>
      <c r="H12" s="30">
        <f t="shared" si="1"/>
        <v>208.16659994661336</v>
      </c>
      <c r="I12" s="30">
        <f t="shared" si="2"/>
        <v>28.38648356764531</v>
      </c>
      <c r="J12" s="31">
        <f t="shared" si="3"/>
        <v>1466.66</v>
      </c>
    </row>
    <row r="13" spans="1:10" ht="108.75" customHeight="1" x14ac:dyDescent="0.2">
      <c r="A13" s="34" t="s">
        <v>30</v>
      </c>
      <c r="B13" s="27">
        <v>2</v>
      </c>
      <c r="C13" s="28">
        <v>3</v>
      </c>
      <c r="D13" s="29">
        <v>500</v>
      </c>
      <c r="E13" s="29">
        <v>5000</v>
      </c>
      <c r="F13" s="29">
        <v>1800</v>
      </c>
      <c r="G13" s="30">
        <f t="shared" si="0"/>
        <v>2433.33</v>
      </c>
      <c r="H13" s="30">
        <f t="shared" si="1"/>
        <v>2315.8871590242334</v>
      </c>
      <c r="I13" s="30">
        <f t="shared" si="2"/>
        <v>95.173575266167489</v>
      </c>
      <c r="J13" s="31">
        <f t="shared" si="3"/>
        <v>4866.66</v>
      </c>
    </row>
    <row r="14" spans="1:10" ht="15.75" customHeight="1" x14ac:dyDescent="0.2">
      <c r="A14" s="16" t="s">
        <v>17</v>
      </c>
      <c r="B14" s="18">
        <f>SUM(B13:B13)</f>
        <v>2</v>
      </c>
      <c r="C14" s="15"/>
      <c r="D14" s="15"/>
      <c r="E14" s="15"/>
      <c r="F14" s="15"/>
      <c r="G14" s="15"/>
      <c r="H14" s="15"/>
      <c r="I14" s="15"/>
      <c r="J14" s="17">
        <f>SUM(J8:J9:J10:J11:J12:J13)</f>
        <v>12199.96</v>
      </c>
    </row>
    <row r="15" spans="1:10" ht="15.75" customHeight="1" x14ac:dyDescent="0.2">
      <c r="A15" s="41" t="s">
        <v>31</v>
      </c>
      <c r="B15" s="42"/>
      <c r="C15" s="42"/>
      <c r="D15" s="42"/>
      <c r="E15" s="42"/>
      <c r="F15" s="42"/>
      <c r="G15" s="42"/>
      <c r="H15" s="42"/>
      <c r="I15" s="42"/>
      <c r="J15" s="43"/>
    </row>
    <row r="16" spans="1:10" ht="15.75" x14ac:dyDescent="0.25">
      <c r="A16" s="46"/>
      <c r="B16" s="46"/>
      <c r="C16" s="46"/>
      <c r="D16" s="46"/>
      <c r="E16" s="46"/>
      <c r="F16" s="19"/>
      <c r="G16"/>
    </row>
    <row r="17" spans="1:9" ht="15.75" x14ac:dyDescent="0.25">
      <c r="A17" s="47" t="s">
        <v>22</v>
      </c>
      <c r="B17" s="47"/>
      <c r="C17" s="47"/>
      <c r="D17" s="47"/>
      <c r="E17" s="47"/>
      <c r="F17" s="19"/>
      <c r="G17"/>
    </row>
    <row r="18" spans="1:9" ht="15.75" x14ac:dyDescent="0.25">
      <c r="A18" s="37" t="s">
        <v>8</v>
      </c>
      <c r="B18" s="37"/>
      <c r="C18" s="37"/>
      <c r="D18" s="37"/>
      <c r="E18" s="37"/>
      <c r="F18" s="8"/>
      <c r="G18"/>
    </row>
    <row r="19" spans="1:9" ht="15.75" x14ac:dyDescent="0.25">
      <c r="A19" s="54" t="s">
        <v>20</v>
      </c>
      <c r="B19" s="55"/>
      <c r="C19" s="55"/>
      <c r="D19" s="37" t="s">
        <v>23</v>
      </c>
      <c r="E19" s="37"/>
      <c r="F19" s="8"/>
      <c r="G19"/>
    </row>
    <row r="20" spans="1:9" ht="15.75" x14ac:dyDescent="0.25">
      <c r="A20" s="37" t="s">
        <v>9</v>
      </c>
      <c r="B20" s="37"/>
      <c r="C20" s="37"/>
      <c r="D20" s="37"/>
      <c r="E20" s="37"/>
      <c r="F20" s="8"/>
      <c r="G20"/>
    </row>
    <row r="21" spans="1:9" ht="15.75" x14ac:dyDescent="0.25">
      <c r="A21" s="7"/>
      <c r="B21" s="7"/>
      <c r="C21"/>
      <c r="D21"/>
      <c r="E21"/>
      <c r="F21"/>
      <c r="G21"/>
    </row>
    <row r="22" spans="1:9" ht="15.75" x14ac:dyDescent="0.2">
      <c r="B22" s="5"/>
      <c r="C22" s="25" t="s">
        <v>19</v>
      </c>
      <c r="D22" s="23"/>
      <c r="E22" s="9"/>
      <c r="F22" s="24" t="s">
        <v>10</v>
      </c>
      <c r="G22" s="6"/>
    </row>
    <row r="23" spans="1:9" ht="15.75" x14ac:dyDescent="0.2">
      <c r="A23" s="5"/>
      <c r="B23" s="5"/>
      <c r="C23" s="8"/>
      <c r="D23" s="6"/>
      <c r="E23" s="8"/>
      <c r="F23" s="8"/>
      <c r="G23" s="6"/>
    </row>
    <row r="24" spans="1:9" ht="15.75" x14ac:dyDescent="0.25">
      <c r="A24" s="40" t="s">
        <v>11</v>
      </c>
      <c r="B24" s="40"/>
      <c r="C24" s="40"/>
      <c r="D24" s="40"/>
      <c r="E24" s="40"/>
      <c r="F24" s="20"/>
      <c r="G24"/>
    </row>
    <row r="25" spans="1:9" x14ac:dyDescent="0.2">
      <c r="H25" s="13"/>
    </row>
    <row r="26" spans="1:9" x14ac:dyDescent="0.2">
      <c r="H26" s="13"/>
    </row>
    <row r="27" spans="1:9" x14ac:dyDescent="0.2">
      <c r="H27" s="13"/>
    </row>
    <row r="28" spans="1:9" x14ac:dyDescent="0.2">
      <c r="H28" s="13"/>
    </row>
    <row r="29" spans="1:9" x14ac:dyDescent="0.2">
      <c r="H29" s="13"/>
    </row>
    <row r="31" spans="1:9" x14ac:dyDescent="0.2">
      <c r="H31" s="13"/>
      <c r="I31" s="14"/>
    </row>
    <row r="32" spans="1:9" x14ac:dyDescent="0.2">
      <c r="H32" s="14"/>
    </row>
    <row r="35" spans="8:8" x14ac:dyDescent="0.2">
      <c r="H35" s="13"/>
    </row>
  </sheetData>
  <sheetProtection selectLockedCells="1" selectUnlockedCells="1"/>
  <mergeCells count="19">
    <mergeCell ref="A1:J1"/>
    <mergeCell ref="A16:E16"/>
    <mergeCell ref="A17:E17"/>
    <mergeCell ref="A18:E18"/>
    <mergeCell ref="A20:E20"/>
    <mergeCell ref="A3:D3"/>
    <mergeCell ref="E3:J3"/>
    <mergeCell ref="C6:C7"/>
    <mergeCell ref="A6:A7"/>
    <mergeCell ref="A4:D4"/>
    <mergeCell ref="A19:C19"/>
    <mergeCell ref="A5:J5"/>
    <mergeCell ref="E4:J4"/>
    <mergeCell ref="B6:B7"/>
    <mergeCell ref="D19:E19"/>
    <mergeCell ref="D6:F6"/>
    <mergeCell ref="A24:E24"/>
    <mergeCell ref="A15:J15"/>
    <mergeCell ref="G6:I6"/>
  </mergeCells>
  <pageMargins left="0.70866141732283472" right="0.70866141732283472" top="0.74803149606299213" bottom="0.74803149606299213" header="0.51181102362204722" footer="0.51181102362204722"/>
  <pageSetup paperSize="9" scale="5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Елинская Василина Владимировна</cp:lastModifiedBy>
  <cp:lastPrinted>2021-10-18T08:33:50Z</cp:lastPrinted>
  <dcterms:created xsi:type="dcterms:W3CDTF">2014-02-03T17:42:58Z</dcterms:created>
  <dcterms:modified xsi:type="dcterms:W3CDTF">2026-03-18T12:25:19Z</dcterms:modified>
</cp:coreProperties>
</file>