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28800" windowHeight="11730"/>
  </bookViews>
  <sheets>
    <sheet name="Лист2" sheetId="2" r:id="rId1"/>
  </sheets>
  <definedNames>
    <definedName name="_xlnm.Print_Area" localSheetId="0">Лист2!$A$1:$P$24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9" i="2" l="1"/>
  <c r="L19" i="2"/>
  <c r="K19" i="2"/>
  <c r="P19" i="2" s="1"/>
  <c r="N19" i="2" l="1"/>
  <c r="O19" i="2" s="1"/>
  <c r="C16" i="2"/>
</calcChain>
</file>

<file path=xl/sharedStrings.xml><?xml version="1.0" encoding="utf-8"?>
<sst xmlns="http://schemas.openxmlformats.org/spreadsheetml/2006/main" count="59" uniqueCount="50">
  <si>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</si>
  <si>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</si>
  <si>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</si>
  <si>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</si>
  <si>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</si>
  <si>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</si>
  <si>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</si>
  <si>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</si>
  <si>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</si>
  <si>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</si>
  <si>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</si>
  <si>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</si>
  <si>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</si>
  <si>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Дата составления</t>
  </si>
  <si>
    <t>Приложение № 2
к извещению о проведении электронного аукциона</t>
  </si>
  <si>
    <t>Основные характеристики объекта закупки</t>
  </si>
  <si>
    <t>Наименование</t>
  </si>
  <si>
    <t>Характеристики объекта закупки</t>
  </si>
  <si>
    <t>В соответствии с описанием объекта закупки (Техническое задание - Приложение № 1)</t>
  </si>
  <si>
    <t>Используемый метод определения НМЦК, обоснование его применения</t>
  </si>
  <si>
    <t>Начальная (максимальная) цена контракта (далее - НМЦК)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исполнителем)».</t>
  </si>
  <si>
    <t>Тарифы и нормативы на отпускные цены (при необходимости)</t>
  </si>
  <si>
    <t>Расчетные формулы</t>
  </si>
  <si>
    <t>начальная (максимальная) цена контракта,  определяемая методом сопоставимых рыночных цен (анализ рынка)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</si>
  <si>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услуг, с учетом различий в характеристиках товаров, коммерческих и (или) финансовых условий поставок товаров, работ, услуг</t>
  </si>
  <si>
    <t xml:space="preserve">средняя арифметическая величина цены единицы товара, работы, услуги - &lt;ц&gt; </t>
  </si>
  <si>
    <t>отношение суммы цен единицы товара, указанных во всех ценовых предложениях к количеству полученных ценовых предложений</t>
  </si>
  <si>
    <r>
      <t xml:space="preserve">среднее квадратичное отклонение </t>
    </r>
    <r>
      <rPr>
        <sz val="16"/>
        <color theme="1"/>
        <rFont val="Times New Roman"/>
        <family val="1"/>
        <charset val="204"/>
      </rPr>
      <t>σ</t>
    </r>
  </si>
  <si>
    <t>коэффициент вариации V</t>
  </si>
  <si>
    <t>Совокупность цен принимается однородной при значении коэффициента вариации менее 33%</t>
  </si>
  <si>
    <t>начальная (максимальная) цена контракта для каждого предмета закупки (рыночная стоимость)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</si>
  <si>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</t>
  </si>
  <si>
    <t>сумма НМЦК всех предметов закупки</t>
  </si>
  <si>
    <t>Единица измерения</t>
  </si>
  <si>
    <t>Кол-во позиций  (всего)</t>
  </si>
  <si>
    <t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</t>
  </si>
  <si>
    <t xml:space="preserve">В отношении объекта закупки отсутствуют утвержденные тарифы и нормативы на отпускные цены. </t>
  </si>
  <si>
    <t xml:space="preserve">Обоснование начальной (максимальной) цены контракта для проведения аукциона в электронной форме </t>
  </si>
  <si>
    <t xml:space="preserve">Согласовано: Главный бухгалтер Сибирского филиала ФГБУ ЦЭПП МЧС России   __________________  В.Л. Прохорова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</si>
  <si>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</si>
  <si>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см. таблицу</t>
  </si>
  <si>
    <t>Удостоверяю:  Начальник Сибирского филиала ФГБУ ЦЭПП МЧС России   __________________  Ю.О. Ковалева</t>
  </si>
  <si>
    <t>шт</t>
  </si>
  <si>
    <t>Руководитель контрактной службы _____________________________А.П. Чернявская</t>
  </si>
  <si>
    <t>Поставка набора инструментов для нужд Сибирского филиала ФГБУ ЦЭПП МЧС России</t>
  </si>
  <si>
    <t>Набор инструментов 101 предмет.</t>
  </si>
  <si>
    <t>Ценовое предложение №1
№ 26-33 от 14.05.2026 г.</t>
  </si>
  <si>
    <t>Ценовое предложение №2  
№ 26-34 от 14.05.2026 г.</t>
  </si>
  <si>
    <t>Ценовое предложение №3  
№ 26-35 от 14.05.2026 г.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</si>
  <si>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инженер  Сибирского филиала ФГБУ ЦЭПП МЧС России   __________________ И.В. Войтович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</si>
</sst>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</font>
    <font>
      <i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9" fillId="0" borderId="1" xfId="2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Border="1"/>
    <xf numFmtId="164" fontId="3" fillId="3" borderId="0" xfId="0" applyNumberFormat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/>
    <xf numFmtId="0" fontId="3" fillId="3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10" fillId="0" borderId="0" xfId="1" applyNumberFormat="1" applyAlignment="1">
      <alignment horizontal="center" vertical="center"/>
    </xf>
    <xf numFmtId="0" fontId="10" fillId="0" borderId="0" xfId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</cellXfs>
  <cellStyles count="3">
    <cellStyle name="Обычный" xfId="0" builtinId="0"/>
    <cellStyle name="Обычный 10" xfId="1"/>
    <cellStyle name="Обычный 3" xfId="2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44821</xdr:colOff>
      <xdr:row>10</xdr:row>
      <xdr:rowOff>56031</xdr:rowOff>
    </xdr:from>
    <xdr:to>
      <xdr:col>5</xdr:col>
      <xdr:colOff>11206</xdr:colOff>
      <xdr:row>10</xdr:row>
      <xdr:rowOff>627529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3056" y="5210737"/>
          <a:ext cx="1938620" cy="5714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305793</xdr:colOff>
      <xdr:row>10</xdr:row>
      <xdr:rowOff>707662</xdr:rowOff>
    </xdr:from>
    <xdr:to>
      <xdr:col>4</xdr:col>
      <xdr:colOff>740857</xdr:colOff>
      <xdr:row>11</xdr:row>
      <xdr:rowOff>480066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64028" y="5862368"/>
          <a:ext cx="1141035" cy="482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561975</xdr:colOff>
      <xdr:row>8</xdr:row>
      <xdr:rowOff>94690</xdr:rowOff>
    </xdr:from>
    <xdr:to>
      <xdr:col>5</xdr:col>
      <xdr:colOff>997323</xdr:colOff>
      <xdr:row>8</xdr:row>
      <xdr:rowOff>705969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0210" y="3557308"/>
          <a:ext cx="2407583" cy="6112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view="pageBreakPreview" zoomScale="85" zoomScaleNormal="85" zoomScaleSheetLayoutView="85" workbookViewId="0">
      <selection activeCell="D7" sqref="D7:P7"/>
    </sheetView>
  </sheetViews>
  <sheetFormatPr defaultColWidth="8.85546875" defaultRowHeight="15" x14ac:dyDescent="0.25"/>
  <cols>
    <col min="1" max="1" width="9.140625" bestFit="1" customWidth="1"/>
    <col min="2" max="2" width="39.85546875" customWidth="1"/>
    <col min="3" max="3" width="10.85546875" customWidth="1"/>
    <col min="4" max="4" width="10.5703125" customWidth="1"/>
    <col min="5" max="5" width="19" customWidth="1"/>
    <col min="6" max="6" width="18.140625" customWidth="1"/>
    <col min="7" max="7" width="18.28515625" customWidth="1"/>
    <col min="8" max="8" width="12" hidden="1" customWidth="1"/>
    <col min="9" max="9" width="12.140625" hidden="1" customWidth="1"/>
    <col min="10" max="10" width="12" hidden="1" customWidth="1"/>
    <col min="11" max="11" width="17.140625" customWidth="1"/>
    <col min="12" max="12" width="9.140625" bestFit="1" customWidth="1"/>
    <col min="13" max="13" width="13.7109375" bestFit="1" customWidth="1"/>
    <col min="14" max="14" width="15" customWidth="1"/>
    <col min="15" max="15" width="21.7109375" customWidth="1"/>
    <col min="16" max="16" width="21.5703125" customWidth="1"/>
  </cols>
  <sheetData>
    <row r="1" spans="1:16" ht="35.25" customHeight="1" x14ac:dyDescent="0.25">
      <c r="A1" s="2"/>
      <c r="B1" s="2"/>
      <c r="C1" s="2"/>
      <c r="D1" s="2"/>
      <c r="E1" s="3"/>
      <c r="F1" s="3"/>
      <c r="G1" s="3"/>
      <c r="H1" s="3"/>
      <c r="I1" s="3"/>
      <c r="J1" s="3"/>
      <c r="K1" s="21" t="s">
        <v>14</v>
      </c>
      <c r="L1" s="21"/>
      <c r="M1" s="21"/>
      <c r="N1" s="21"/>
      <c r="O1" s="21"/>
      <c r="P1" s="21"/>
    </row>
    <row r="2" spans="1:16" ht="14.25" customHeight="1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0.5" customHeight="1" thickBot="1" x14ac:dyDescent="0.3">
      <c r="A3" s="27" t="s">
        <v>15</v>
      </c>
      <c r="B3" s="28"/>
      <c r="C3" s="28"/>
      <c r="D3" s="3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16" ht="33" customHeight="1" thickBot="1" x14ac:dyDescent="0.3">
      <c r="A4" s="29"/>
      <c r="B4" s="30"/>
      <c r="C4" s="30"/>
      <c r="D4" s="4" t="s">
        <v>0</v>
      </c>
      <c r="E4" s="31" t="s">
        <v>16</v>
      </c>
      <c r="F4" s="31"/>
      <c r="G4" s="31"/>
      <c r="H4" s="31" t="s">
        <v>17</v>
      </c>
      <c r="I4" s="31"/>
      <c r="J4" s="31"/>
      <c r="K4" s="31"/>
      <c r="L4" s="31"/>
      <c r="M4" s="31"/>
      <c r="N4" s="31"/>
      <c r="O4" s="4" t="s">
        <v>34</v>
      </c>
      <c r="P4" s="4" t="s">
        <v>33</v>
      </c>
    </row>
    <row r="5" spans="1:16" ht="81.75" customHeight="1" thickBot="1" x14ac:dyDescent="0.3">
      <c r="A5" s="29"/>
      <c r="B5" s="30"/>
      <c r="C5" s="30"/>
      <c r="D5" s="4">
        <v>1</v>
      </c>
      <c r="E5" s="31" t="s">
        <v>44</v>
      </c>
      <c r="F5" s="31"/>
      <c r="G5" s="31"/>
      <c r="H5" s="31" t="s">
        <v>18</v>
      </c>
      <c r="I5" s="31"/>
      <c r="J5" s="31"/>
      <c r="K5" s="31"/>
      <c r="L5" s="31"/>
      <c r="M5" s="31"/>
      <c r="N5" s="31"/>
      <c r="O5" s="4" t="s">
        <v>40</v>
      </c>
      <c r="P5" s="4" t="s">
        <v>42</v>
      </c>
    </row>
    <row r="6" spans="1:16" ht="52.5" customHeight="1" x14ac:dyDescent="0.25">
      <c r="A6" s="35" t="s">
        <v>19</v>
      </c>
      <c r="B6" s="36"/>
      <c r="C6" s="36"/>
      <c r="D6" s="41" t="s">
        <v>20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30" customHeight="1" x14ac:dyDescent="0.25">
      <c r="A7" s="35" t="s">
        <v>21</v>
      </c>
      <c r="B7" s="35"/>
      <c r="C7" s="35"/>
      <c r="D7" s="38" t="s">
        <v>36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ht="15.75" customHeight="1" x14ac:dyDescent="0.25">
      <c r="A8" s="37" t="s">
        <v>22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6" ht="86.25" customHeight="1" x14ac:dyDescent="0.25">
      <c r="A9" s="35" t="s">
        <v>23</v>
      </c>
      <c r="B9" s="35"/>
      <c r="C9" s="35"/>
      <c r="D9" s="35" t="s">
        <v>24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30" customHeight="1" x14ac:dyDescent="0.25">
      <c r="A10" s="35" t="s">
        <v>25</v>
      </c>
      <c r="B10" s="35"/>
      <c r="C10" s="35"/>
      <c r="D10" s="42" t="s">
        <v>26</v>
      </c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ht="52.5" customHeight="1" x14ac:dyDescent="0.25">
      <c r="A11" s="35" t="s">
        <v>27</v>
      </c>
      <c r="B11" s="35"/>
      <c r="C11" s="35"/>
      <c r="D11" s="35" t="s">
        <v>35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ht="38.25" customHeight="1" x14ac:dyDescent="0.25">
      <c r="A12" s="35" t="s">
        <v>28</v>
      </c>
      <c r="B12" s="35"/>
      <c r="C12" s="35"/>
      <c r="D12" s="35" t="s">
        <v>29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t="64.5" customHeight="1" x14ac:dyDescent="0.25">
      <c r="A13" s="45" t="s">
        <v>30</v>
      </c>
      <c r="B13" s="35"/>
      <c r="C13" s="35"/>
      <c r="D13" s="35" t="s">
        <v>31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" ht="15.75" customHeight="1" x14ac:dyDescent="0.25">
      <c r="A14" s="45" t="s">
        <v>11</v>
      </c>
      <c r="B14" s="35"/>
      <c r="C14" s="35"/>
      <c r="D14" s="35" t="s">
        <v>32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6" ht="15.75" customHeight="1" x14ac:dyDescent="0.25">
      <c r="A15" s="51" t="s">
        <v>13</v>
      </c>
      <c r="B15" s="52"/>
      <c r="C15" s="53">
        <v>46209</v>
      </c>
      <c r="D15" s="5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38.25" customHeight="1" x14ac:dyDescent="0.25">
      <c r="A16" s="25" t="s">
        <v>11</v>
      </c>
      <c r="B16" s="26"/>
      <c r="C16" s="46">
        <f>SUM(P19:P19)</f>
        <v>18993.066666666666</v>
      </c>
      <c r="D16" s="47"/>
      <c r="E16" s="48" t="s">
        <v>44</v>
      </c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50"/>
    </row>
    <row r="17" spans="1:16" ht="60" customHeight="1" x14ac:dyDescent="0.25">
      <c r="A17" s="22" t="s">
        <v>0</v>
      </c>
      <c r="B17" s="22" t="s">
        <v>1</v>
      </c>
      <c r="C17" s="22" t="s">
        <v>2</v>
      </c>
      <c r="D17" s="22"/>
      <c r="E17" s="6" t="s">
        <v>46</v>
      </c>
      <c r="F17" s="6" t="s">
        <v>47</v>
      </c>
      <c r="G17" s="6" t="s">
        <v>48</v>
      </c>
      <c r="H17" s="7"/>
      <c r="I17" s="7"/>
      <c r="J17" s="7"/>
      <c r="K17" s="23" t="s">
        <v>10</v>
      </c>
      <c r="L17" s="22" t="s">
        <v>12</v>
      </c>
      <c r="M17" s="22" t="s">
        <v>8</v>
      </c>
      <c r="N17" s="22" t="s">
        <v>9</v>
      </c>
      <c r="O17" s="22" t="s">
        <v>6</v>
      </c>
      <c r="P17" s="55" t="s">
        <v>7</v>
      </c>
    </row>
    <row r="18" spans="1:16" ht="31.5" customHeight="1" x14ac:dyDescent="0.25">
      <c r="A18" s="22"/>
      <c r="B18" s="22"/>
      <c r="C18" s="8" t="s">
        <v>3</v>
      </c>
      <c r="D18" s="8" t="s">
        <v>4</v>
      </c>
      <c r="E18" s="7" t="s">
        <v>5</v>
      </c>
      <c r="F18" s="7" t="s">
        <v>5</v>
      </c>
      <c r="G18" s="7" t="s">
        <v>5</v>
      </c>
      <c r="H18" s="7" t="s">
        <v>5</v>
      </c>
      <c r="I18" s="7" t="s">
        <v>5</v>
      </c>
      <c r="J18" s="7" t="s">
        <v>5</v>
      </c>
      <c r="K18" s="24"/>
      <c r="L18" s="22"/>
      <c r="M18" s="22"/>
      <c r="N18" s="22"/>
      <c r="O18" s="22"/>
      <c r="P18" s="55"/>
    </row>
    <row r="19" spans="1:16" ht="50.25" customHeight="1" x14ac:dyDescent="0.25">
      <c r="A19" s="16">
        <v>1</v>
      </c>
      <c r="B19" s="14" t="s">
        <v>45</v>
      </c>
      <c r="C19" s="16" t="s">
        <v>42</v>
      </c>
      <c r="D19" s="16">
        <v>1</v>
      </c>
      <c r="E19" s="9">
        <v>19488</v>
      </c>
      <c r="F19" s="9">
        <v>18560</v>
      </c>
      <c r="G19" s="9">
        <v>18931.2</v>
      </c>
      <c r="H19" s="9"/>
      <c r="I19" s="9"/>
      <c r="J19" s="10"/>
      <c r="K19" s="11">
        <f>AVERAGE(E19,F19,G19,H19,I19)</f>
        <v>18993.066666666666</v>
      </c>
      <c r="L19" s="16">
        <f>COUNT(E19:I19)</f>
        <v>3</v>
      </c>
      <c r="M19" s="15">
        <f>STDEV(E19,F19,G19,H19,I19)</f>
        <v>467.083090395417</v>
      </c>
      <c r="N19" s="15">
        <f t="shared" ref="N19" si="0">M19/K19*100</f>
        <v>2.4592294577429152</v>
      </c>
      <c r="O19" s="15" t="str">
        <f>IF(N19&lt;33,"ОДНОРОДНЫЕ","НЕОДНОРОДНЫЕ")</f>
        <v>ОДНОРОДНЫЕ</v>
      </c>
      <c r="P19" s="12">
        <f>K19*D19</f>
        <v>18993.066666666666</v>
      </c>
    </row>
    <row r="20" spans="1:16" ht="47.25" customHeight="1" x14ac:dyDescent="0.25">
      <c r="A20" s="56" t="s">
        <v>39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 ht="75.75" customHeight="1" x14ac:dyDescent="0.25">
      <c r="A21" s="43" t="s">
        <v>49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24.75" customHeight="1" x14ac:dyDescent="0.25">
      <c r="A22" s="13" t="s">
        <v>38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5.5" customHeight="1" x14ac:dyDescent="0.25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7"/>
      <c r="N23" s="18"/>
      <c r="O23" s="17"/>
      <c r="P23" s="13"/>
    </row>
    <row r="24" spans="1:16" ht="27" customHeight="1" x14ac:dyDescent="0.25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9"/>
      <c r="P24" s="13"/>
    </row>
    <row r="28" spans="1:16" x14ac:dyDescent="0.25">
      <c r="E28" s="1"/>
    </row>
  </sheetData>
  <mergeCells count="41">
    <mergeCell ref="A21:P21"/>
    <mergeCell ref="A12:C12"/>
    <mergeCell ref="A13:C13"/>
    <mergeCell ref="A14:C14"/>
    <mergeCell ref="D14:P14"/>
    <mergeCell ref="D13:P13"/>
    <mergeCell ref="D12:P12"/>
    <mergeCell ref="C16:D16"/>
    <mergeCell ref="E16:P16"/>
    <mergeCell ref="A15:B15"/>
    <mergeCell ref="C15:D15"/>
    <mergeCell ref="P17:P18"/>
    <mergeCell ref="A20:P20"/>
    <mergeCell ref="A9:C9"/>
    <mergeCell ref="A10:C10"/>
    <mergeCell ref="A11:C11"/>
    <mergeCell ref="D11:P11"/>
    <mergeCell ref="D10:P10"/>
    <mergeCell ref="D9:P9"/>
    <mergeCell ref="D3:P3"/>
    <mergeCell ref="A6:C6"/>
    <mergeCell ref="A7:C7"/>
    <mergeCell ref="A8:P8"/>
    <mergeCell ref="D7:P7"/>
    <mergeCell ref="D6:P6"/>
    <mergeCell ref="A2:P2"/>
    <mergeCell ref="K1:P1"/>
    <mergeCell ref="M17:M18"/>
    <mergeCell ref="N17:N18"/>
    <mergeCell ref="O17:O18"/>
    <mergeCell ref="A17:A18"/>
    <mergeCell ref="B17:B18"/>
    <mergeCell ref="C17:D17"/>
    <mergeCell ref="K17:K18"/>
    <mergeCell ref="L17:L18"/>
    <mergeCell ref="A16:B16"/>
    <mergeCell ref="A3:C5"/>
    <mergeCell ref="E4:G4"/>
    <mergeCell ref="E5:G5"/>
    <mergeCell ref="H5:N5"/>
    <mergeCell ref="H4:N4"/>
  </mergeCells>
  <conditionalFormatting sqref="O19">
    <cfRule type="containsText" dxfId="2" priority="1" operator="containsText" text="НЕОДНОРОДНЫЕ">
      <formula>NOT(ISERROR(SEARCH("НЕОДНОРОДНЫЕ",O19)))</formula>
    </cfRule>
    <cfRule type="containsText" dxfId="1" priority="2" operator="containsText" text="ОДНОРОДНЫЕ">
      <formula>NOT(ISERROR(SEARCH("ОДНОРОДНЫЕ",O19)))</formula>
    </cfRule>
    <cfRule type="containsText" dxfId="0" priority="3" operator="containsText" text="НЕОДНОРОДНЫЕ">
      <formula>NOT(ISERROR(SEARCH("НЕОДНОРОДНЫЕ",O19)))</formula>
    </cfRule>
  </conditionalFormatting>
  <pageMargins left="0.25" right="0.25" top="0.75" bottom="0.75" header="0.3" footer="0.3"/>
  <pageSetup paperSize="9" scale="52" fitToWidth="0" orientation="landscape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2026-07-06T04:01:33Z</dcterms:modified>
</cp:coreProperties>
</file>