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3250" windowHeight="13170"/>
  </bookViews>
  <sheets>
    <sheet name="Лист1" sheetId="1" r:id="rId1"/>
  </sheets>
  <externalReferences>
    <externalReference r:id="rId2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K9" i="1" l="1"/>
  <c r="L9" i="1"/>
  <c r="G9" i="1"/>
  <c r="I9" i="1" s="1"/>
  <c r="J9" i="1" s="1"/>
  <c r="M9" i="1" l="1"/>
  <c r="M10" i="1" l="1"/>
</calcChain>
</file>

<file path=xl/sharedStrings.xml><?xml version="1.0" encoding="utf-8"?>
<sst xmlns="http://schemas.openxmlformats.org/spreadsheetml/2006/main" count="23" uniqueCount="23">
  <si>
    <t>Обоснование начальной (максимальной) цены контракта</t>
  </si>
  <si>
    <t>Основные характеристики объекта закупки</t>
  </si>
  <si>
    <t>Используемый метод определения НМЦК с обоснованием:</t>
  </si>
  <si>
    <t>Метод сопоставимых рыночных цен</t>
  </si>
  <si>
    <t>Расчет НМЦК</t>
  </si>
  <si>
    <t>№ п/п</t>
  </si>
  <si>
    <t>Наименование</t>
  </si>
  <si>
    <t>Средняя арифметическая величина цены единицы товара &lt;ц&gt;</t>
  </si>
  <si>
    <t>Среднее квадратичное отклонение</t>
  </si>
  <si>
    <t>Коэффициент вариации</t>
  </si>
  <si>
    <t>Ед.изм</t>
  </si>
  <si>
    <t>Кол-во</t>
  </si>
  <si>
    <t xml:space="preserve">Расчет НМЦК по формуле НМЦК=&lt;ц&gt;*Кол-во
</t>
  </si>
  <si>
    <t>Итого:</t>
  </si>
  <si>
    <t>В соответствии с описанием объекта закупки</t>
  </si>
  <si>
    <t>Федеральное бюджетное учреждение здравоохранения «Центр гигиены и эпидемиологии в Республике Хакасия"</t>
  </si>
  <si>
    <t>Специалист по закупкам Третьякова Р.В.</t>
  </si>
  <si>
    <t>Минимальная величина цены единицы товара &lt;ц&gt;</t>
  </si>
  <si>
    <t xml:space="preserve">Оказание услуг по поверке, диагностики, чистки и калибровки, средств измерений Анеморумбометр Сокол-А (мобильный) для нужд ФБУЗ «Центр гигиены и эпидемиологии в Республике Хакасия» 
</t>
  </si>
  <si>
    <t>Анеморумбометр Сокол-А (мобильный) № в госреестре 86663-22, зав. №207110100005</t>
  </si>
  <si>
    <t>КП №1</t>
  </si>
  <si>
    <t>КП №2</t>
  </si>
  <si>
    <t>КП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</si>
</sst>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4" fillId="0" borderId="2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2" fontId="9" fillId="0" borderId="2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0" fontId="5" fillId="0" borderId="0" xfId="0" applyFont="1"/>
    <xf numFmtId="0" fontId="0" fillId="0" borderId="0" xfId="0" applyFill="1"/>
    <xf numFmtId="0" fontId="8" fillId="2" borderId="2" xfId="0" applyFont="1" applyFill="1" applyBorder="1" applyAlignment="1">
      <alignment horizontal="center" vertical="center" wrapText="1" shrinkToFit="1"/>
    </xf>
    <xf numFmtId="0" fontId="9" fillId="2" borderId="2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4" fontId="12" fillId="0" borderId="0" xfId="0" applyNumberFormat="1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0" fillId="3" borderId="0" xfId="0" applyFill="1"/>
    <xf numFmtId="0" fontId="5" fillId="0" borderId="0" xfId="0" applyFont="1" applyAlignment="1">
      <alignment horizontal="left"/>
    </xf>
    <xf numFmtId="14" fontId="5" fillId="0" borderId="0" xfId="0" applyNumberFormat="1" applyFont="1" applyFill="1" applyAlignment="1">
      <alignment horizontal="left"/>
    </xf>
    <xf numFmtId="0" fontId="4" fillId="0" borderId="2" xfId="0" applyFont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 wrapText="1"/>
    </xf>
    <xf numFmtId="4" fontId="9" fillId="3" borderId="2" xfId="0" applyNumberFormat="1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7</xdr:row>
      <xdr:rowOff>200025</xdr:rowOff>
    </xdr:from>
    <xdr:to>
      <xdr:col>8</xdr:col>
      <xdr:colOff>619125</xdr:colOff>
      <xdr:row>7</xdr:row>
      <xdr:rowOff>201295</xdr:rowOff>
    </xdr:to>
    <xdr:pic>
      <xdr:nvPicPr>
        <xdr:cNvPr id="8" name="Рисунок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2286000"/>
          <a:ext cx="619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76200</xdr:colOff>
      <xdr:row>7</xdr:row>
      <xdr:rowOff>209550</xdr:rowOff>
    </xdr:from>
    <xdr:to>
      <xdr:col>9</xdr:col>
      <xdr:colOff>695325</xdr:colOff>
      <xdr:row>7</xdr:row>
      <xdr:rowOff>466725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2286000"/>
          <a:ext cx="533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7</xdr:row>
      <xdr:rowOff>200025</xdr:rowOff>
    </xdr:from>
    <xdr:to>
      <xdr:col>8</xdr:col>
      <xdr:colOff>619125</xdr:colOff>
      <xdr:row>7</xdr:row>
      <xdr:rowOff>201295</xdr:rowOff>
    </xdr:to>
    <xdr:pic>
      <xdr:nvPicPr>
        <xdr:cNvPr id="10" name="Рисунок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2286000"/>
          <a:ext cx="619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76200</xdr:colOff>
      <xdr:row>7</xdr:row>
      <xdr:rowOff>209550</xdr:rowOff>
    </xdr:from>
    <xdr:to>
      <xdr:col>9</xdr:col>
      <xdr:colOff>695325</xdr:colOff>
      <xdr:row>7</xdr:row>
      <xdr:rowOff>466725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2286000"/>
          <a:ext cx="533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7</xdr:row>
      <xdr:rowOff>200025</xdr:rowOff>
    </xdr:from>
    <xdr:to>
      <xdr:col>8</xdr:col>
      <xdr:colOff>619125</xdr:colOff>
      <xdr:row>7</xdr:row>
      <xdr:rowOff>201295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2286000"/>
          <a:ext cx="619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76200</xdr:colOff>
      <xdr:row>7</xdr:row>
      <xdr:rowOff>209550</xdr:rowOff>
    </xdr:from>
    <xdr:to>
      <xdr:col>9</xdr:col>
      <xdr:colOff>695325</xdr:colOff>
      <xdr:row>8</xdr:row>
      <xdr:rowOff>3727</xdr:rowOff>
    </xdr:to>
    <xdr:pic>
      <xdr:nvPicPr>
        <xdr:cNvPr id="13" name="Picture 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3570" y="2768876"/>
          <a:ext cx="6191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200025</xdr:rowOff>
    </xdr:from>
    <xdr:ext cx="620713" cy="1270"/>
    <xdr:pic>
      <xdr:nvPicPr>
        <xdr:cNvPr id="14" name="Рисунок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2738438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8</xdr:row>
      <xdr:rowOff>200025</xdr:rowOff>
    </xdr:from>
    <xdr:ext cx="620713" cy="1270"/>
    <xdr:pic>
      <xdr:nvPicPr>
        <xdr:cNvPr id="15" name="Рисунок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2738438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8</xdr:row>
      <xdr:rowOff>200025</xdr:rowOff>
    </xdr:from>
    <xdr:ext cx="620713" cy="1270"/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2738438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7" name="Рисунок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2738438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8" name="Рисунок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2738438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2738438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0" name="Рисунок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2938463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1" name="Рисунок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2938463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2938463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3" name="Рисунок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2738438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4" name="Рисунок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2738438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2738438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6" name="Рисунок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2938463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7" name="Рисунок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2938463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2938463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9" name="Рисунок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2738438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30" name="Рисунок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2738438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2738438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32" name="Рисунок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2938463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33" name="Рисунок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2938463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2938463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35" name="Рисунок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2738438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36" name="Рисунок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2738438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37" name="Рисунок 36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2738438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38" name="Рисунок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2938463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39" name="Рисунок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2938463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40" name="Рисунок 39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2938463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8</xdr:row>
      <xdr:rowOff>200025</xdr:rowOff>
    </xdr:from>
    <xdr:ext cx="620713" cy="1270"/>
    <xdr:pic>
      <xdr:nvPicPr>
        <xdr:cNvPr id="41" name="Рисунок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2738438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8</xdr:row>
      <xdr:rowOff>200025</xdr:rowOff>
    </xdr:from>
    <xdr:ext cx="620713" cy="1270"/>
    <xdr:pic>
      <xdr:nvPicPr>
        <xdr:cNvPr id="42" name="Рисунок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2738438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8</xdr:row>
      <xdr:rowOff>200025</xdr:rowOff>
    </xdr:from>
    <xdr:ext cx="620713" cy="1270"/>
    <xdr:pic>
      <xdr:nvPicPr>
        <xdr:cNvPr id="43" name="Рисунок 4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2738438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44" name="Рисунок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2938463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45" name="Рисунок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2938463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46" name="Рисунок 4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2938463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47" name="Рисунок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2738438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48" name="Рисунок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2738438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49" name="Рисунок 4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2738438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50" name="Рисунок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2938463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51" name="Рисунок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2938463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52" name="Рисунок 5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2938463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53" name="Рисунок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2938463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54" name="Рисунок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2938463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55" name="Рисунок 5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2938463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56" name="Рисунок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2738438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57" name="Рисунок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2738438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58" name="Рисунок 5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2738438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59" name="Рисунок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2938463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60" name="Рисунок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2938463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61" name="Рисунок 60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2938463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62" name="Рисунок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2938463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63" name="Рисунок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2938463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64" name="Рисунок 6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2938463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65" name="Рисунок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2738438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66" name="Рисунок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2738438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67" name="Рисунок 66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2738438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68" name="Рисунок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2938463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69" name="Рисунок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2938463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70" name="Рисунок 69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2938463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71" name="Рисунок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2938463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72" name="Рисунок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2938463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73" name="Рисунок 7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2938463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74" name="Рисунок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2738438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75" name="Рисунок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2738438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76" name="Рисунок 7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2738438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77" name="Рисунок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2938463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78" name="Рисунок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2938463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79" name="Рисунок 7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2938463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80" name="Рисунок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2938463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81" name="Рисунок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2938463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82" name="Рисунок 8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0" y="2938463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83" name="Рисунок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665797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84" name="Рисунок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665797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85" name="Рисунок 8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665797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86" name="Рисунок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665797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87" name="Рисунок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665797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88" name="Рисунок 8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665797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89" name="Рисунок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665797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90" name="Рисунок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665797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91" name="Рисунок 90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665797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92" name="Рисунок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727710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93" name="Рисунок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727710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94" name="Рисунок 9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727710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95" name="Рисунок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727710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96" name="Рисунок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727710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97" name="Рисунок 96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727710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98" name="Рисунок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727710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99" name="Рисунок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727710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00" name="Рисунок 99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727710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01" name="Рисунок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665797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02" name="Рисунок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665797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03" name="Рисунок 10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665797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04" name="Рисунок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665797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05" name="Рисунок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665797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06" name="Рисунок 10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665797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07" name="Рисунок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665797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08" name="Рисунок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665797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09" name="Рисунок 10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665797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10" name="Рисунок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727710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11" name="Рисунок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727710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12" name="Рисунок 1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727710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13" name="Рисунок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727710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14" name="Рисунок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727710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15" name="Рисунок 11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727710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16" name="Рисунок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727710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17" name="Рисунок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727710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18" name="Рисунок 11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727710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19" name="Рисунок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727710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20" name="Рисунок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727710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21" name="Рисунок 120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727710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22" name="Рисунок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727710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23" name="Рисунок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727710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24" name="Рисунок 12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727710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25" name="Рисунок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727710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26" name="Рисунок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727710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27" name="Рисунок 126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727710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28" name="Рисунок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665797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29" name="Рисунок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665797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30" name="Рисунок 129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665797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31" name="Рисунок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665797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32" name="Рисунок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665797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33" name="Рисунок 13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665797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34" name="Рисунок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665797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35" name="Рисунок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665797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36" name="Рисунок 13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665797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37" name="Рисунок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851535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38" name="Рисунок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851535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39" name="Рисунок 13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851535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40" name="Рисунок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851535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41" name="Рисунок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851535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42" name="Рисунок 14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851535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43" name="Рисунок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851535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44" name="Рисунок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851535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45" name="Рисунок 14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851535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46" name="Рисунок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789622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47" name="Рисунок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789622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48" name="Рисунок 14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789622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49" name="Рисунок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789622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50" name="Рисунок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789622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51" name="Рисунок 150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789622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52" name="Рисунок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789622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53" name="Рисунок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789622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54" name="Рисунок 15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789622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55" name="Рисунок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002030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56" name="Рисунок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002030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57" name="Рисунок 156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002030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58" name="Рисунок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002030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59" name="Рисунок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002030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60" name="Рисунок 159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002030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61" name="Рисунок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002030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62" name="Рисунок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002030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63" name="Рисунок 16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002030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64" name="Рисунок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002030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65" name="Рисунок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002030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66" name="Рисунок 16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002030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67" name="Рисунок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002030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68" name="Рисунок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002030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69" name="Рисунок 16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002030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70" name="Рисунок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002030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71" name="Рисунок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002030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72" name="Рисунок 17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002030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73" name="Рисунок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002030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74" name="Рисунок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002030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75" name="Рисунок 17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002030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76" name="Рисунок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002030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77" name="Рисунок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002030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78" name="Рисунок 17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002030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79" name="Рисунок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002030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80" name="Рисунок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002030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81" name="Рисунок 180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002030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82" name="Рисунок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940117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83" name="Рисунок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940117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84" name="Рисунок 18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940117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85" name="Рисунок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940117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86" name="Рисунок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940117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87" name="Рисунок 186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940117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88" name="Рисунок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940117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89" name="Рисунок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940117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90" name="Рисунок 189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940117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91" name="Рисунок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125855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92" name="Рисунок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125855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93" name="Рисунок 19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125855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94" name="Рисунок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125855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95" name="Рисунок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125855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96" name="Рисунок 19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125855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97" name="Рисунок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125855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98" name="Рисунок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125855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199" name="Рисунок 19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125855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00" name="Рисунок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063942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01" name="Рисунок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063942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02" name="Рисунок 20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063942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03" name="Рисунок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063942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04" name="Рисунок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063942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05" name="Рисунок 20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063942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06" name="Рисунок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063942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07" name="Рисунок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063942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08" name="Рисунок 20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063942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09" name="Рисунок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068705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10" name="Рисунок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068705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11" name="Рисунок 210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068705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12" name="Рисунок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068705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13" name="Рисунок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068705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14" name="Рисунок 21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068705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15" name="Рисунок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068705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16" name="Рисунок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068705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17" name="Рисунок 216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068705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18" name="Рисунок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111567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19" name="Рисунок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111567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20" name="Рисунок 219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111567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21" name="Рисунок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111567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22" name="Рисунок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111567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23" name="Рисунок 22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111567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24" name="Рисунок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111567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25" name="Рисунок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111567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26" name="Рисунок 22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111567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27" name="Рисунок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111567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28" name="Рисунок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111567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29" name="Рисунок 22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111567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30" name="Рисунок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111567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31" name="Рисунок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111567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32" name="Рисунок 23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111567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33" name="Рисунок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111567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34" name="Рисунок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111567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35" name="Рисунок 23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111567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36" name="Рисунок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068705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37" name="Рисунок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068705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38" name="Рисунок 23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068705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39" name="Рисунок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068705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40" name="Рисунок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068705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41" name="Рисунок 240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068705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42" name="Рисунок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068705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43" name="Рисунок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068705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44" name="Рисунок 24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068705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45" name="Рисунок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111567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46" name="Рисунок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111567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47" name="Рисунок 246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111567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48" name="Рисунок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111567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49" name="Рисунок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111567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50" name="Рисунок 249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111567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51" name="Рисунок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111567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52" name="Рисунок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111567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53" name="Рисунок 25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111567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54" name="Рисунок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068705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55" name="Рисунок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068705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56" name="Рисунок 25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068705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57" name="Рисунок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068705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58" name="Рисунок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068705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59" name="Рисунок 25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068705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60" name="Рисунок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068705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61" name="Рисунок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068705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62" name="Рисунок 26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068705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63" name="Рисунок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154430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64" name="Рисунок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154430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65" name="Рисунок 26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154430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66" name="Рисунок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154430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67" name="Рисунок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154430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68" name="Рисунок 26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154430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69" name="Рисунок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154430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70" name="Рисунок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154430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71" name="Рисунок 270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154430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72" name="Рисунок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240155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73" name="Рисунок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240155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74" name="Рисунок 27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240155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75" name="Рисунок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240155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76" name="Рисунок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240155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77" name="Рисунок 276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240155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78" name="Рисунок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240155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79" name="Рисунок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240155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80" name="Рисунок 279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2401550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81" name="Рисунок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197292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82" name="Рисунок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197292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83" name="Рисунок 28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197292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84" name="Рисунок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197292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85" name="Рисунок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197292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86" name="Рисунок 28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197292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87" name="Рисунок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197292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88" name="Рисунок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197292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89" name="Рисунок 28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197292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90" name="Рисунок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283017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91" name="Рисунок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283017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92" name="Рисунок 29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283017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93" name="Рисунок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283017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94" name="Рисунок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283017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95" name="Рисунок 29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283017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96" name="Рисунок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283017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97" name="Рисунок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283017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98" name="Рисунок 29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283017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299" name="Рисунок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540192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300" name="Рисунок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540192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301" name="Рисунок 300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540192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302" name="Рисунок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540192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303" name="Рисунок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540192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304" name="Рисунок 30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540192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305" name="Рисунок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540192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306" name="Рисунок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540192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307" name="Рисунок 306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540192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308" name="Рисунок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540192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309" name="Рисунок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540192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310" name="Рисунок 309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540192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311" name="Рисунок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540192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312" name="Рисунок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540192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313" name="Рисунок 31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540192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314" name="Рисунок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540192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315" name="Рисунок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540192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620713" cy="1270"/>
    <xdr:pic>
      <xdr:nvPicPr>
        <xdr:cNvPr id="316" name="Рисунок 31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15401925"/>
          <a:ext cx="620713" cy="1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C\Public\!!!&#1047;&#1040;&#1050;&#1059;&#1055;&#1050;&#1048;%20%202014\&#1047;&#1072;&#1082;&#1091;&#1087;&#1082;&#1080;%20&#1087;&#1086;%2044%20&#1060;&#1047;\&#1056;&#1072;&#1079;&#1084;&#1077;&#1097;&#1077;&#1085;&#1085;&#1099;&#1077;\&#1041;&#1045;&#1056;&#1045;&#1047;&#1050;&#1040;\&#1043;&#1040;&#1053;&#1050;\&#1053;&#1052;&#1062;&#105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9">
          <cell r="D9">
            <v>40000</v>
          </cell>
          <cell r="J9" t="str">
            <v>условная единица</v>
          </cell>
          <cell r="K9">
            <v>1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3"/>
  <sheetViews>
    <sheetView tabSelected="1" zoomScale="115" zoomScaleNormal="115" workbookViewId="0">
      <selection activeCell="A15" sqref="A15"/>
    </sheetView>
  </sheetViews>
  <sheetFormatPr defaultRowHeight="15" x14ac:dyDescent="0.25"/>
  <cols>
    <col min="1" max="1" width="13.140625" customWidth="1"/>
    <col min="3" max="3" width="24.85546875" customWidth="1"/>
    <col min="7" max="7" width="14.5703125" style="16" customWidth="1"/>
    <col min="8" max="9" width="13.7109375" customWidth="1"/>
    <col min="10" max="10" width="12.28515625" customWidth="1"/>
    <col min="13" max="13" width="12.85546875" customWidth="1"/>
    <col min="15" max="16" width="10.85546875" bestFit="1" customWidth="1"/>
    <col min="17" max="17" width="12.5703125" bestFit="1" customWidth="1"/>
    <col min="18" max="18" width="11.7109375" customWidth="1"/>
  </cols>
  <sheetData>
    <row r="1" spans="1:18" ht="46.5" customHeight="1" x14ac:dyDescent="0.25">
      <c r="C1" s="33" t="s">
        <v>15</v>
      </c>
      <c r="D1" s="33"/>
      <c r="E1" s="33"/>
      <c r="F1" s="33"/>
      <c r="G1" s="33"/>
      <c r="H1" s="33"/>
      <c r="I1" s="33"/>
      <c r="J1" s="33"/>
      <c r="K1" s="1"/>
    </row>
    <row r="2" spans="1:18" x14ac:dyDescent="0.2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8" ht="15" customHeight="1" x14ac:dyDescent="0.25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1:18" ht="24" customHeight="1" x14ac:dyDescent="0.25">
      <c r="A4" s="35" t="s">
        <v>18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18" ht="33" customHeight="1" x14ac:dyDescent="0.25">
      <c r="A5" s="2" t="s">
        <v>1</v>
      </c>
      <c r="B5" s="37" t="s">
        <v>14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9"/>
    </row>
    <row r="6" spans="1:18" ht="52.5" x14ac:dyDescent="0.25">
      <c r="A6" s="3" t="s">
        <v>2</v>
      </c>
      <c r="B6" s="37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9"/>
    </row>
    <row r="7" spans="1:18" x14ac:dyDescent="0.25">
      <c r="A7" s="25" t="s">
        <v>4</v>
      </c>
      <c r="B7" s="24" t="s">
        <v>5</v>
      </c>
      <c r="C7" s="23" t="s">
        <v>6</v>
      </c>
      <c r="D7" s="20" t="s">
        <v>20</v>
      </c>
      <c r="E7" s="20" t="s">
        <v>21</v>
      </c>
      <c r="F7" s="20" t="s">
        <v>22</v>
      </c>
      <c r="G7" s="21" t="s">
        <v>7</v>
      </c>
      <c r="H7" s="31" t="s">
        <v>17</v>
      </c>
      <c r="I7" s="19" t="s">
        <v>8</v>
      </c>
      <c r="J7" s="19" t="s">
        <v>9</v>
      </c>
      <c r="K7" s="22" t="s">
        <v>10</v>
      </c>
      <c r="L7" s="23" t="s">
        <v>11</v>
      </c>
      <c r="M7" s="19" t="s">
        <v>12</v>
      </c>
      <c r="O7" s="13"/>
      <c r="P7" s="13"/>
      <c r="Q7" s="13"/>
      <c r="R7" s="13"/>
    </row>
    <row r="8" spans="1:18" ht="32.25" customHeight="1" x14ac:dyDescent="0.25">
      <c r="A8" s="26"/>
      <c r="B8" s="24"/>
      <c r="C8" s="23"/>
      <c r="D8" s="20"/>
      <c r="E8" s="20"/>
      <c r="F8" s="20"/>
      <c r="G8" s="21"/>
      <c r="H8" s="32"/>
      <c r="I8" s="19"/>
      <c r="J8" s="19"/>
      <c r="K8" s="22"/>
      <c r="L8" s="23"/>
      <c r="M8" s="19"/>
      <c r="O8" s="13"/>
      <c r="P8" s="13"/>
      <c r="Q8" s="13"/>
      <c r="R8" s="13"/>
    </row>
    <row r="9" spans="1:18" ht="43.5" customHeight="1" x14ac:dyDescent="0.25">
      <c r="A9" s="26"/>
      <c r="B9" s="15">
        <v>1</v>
      </c>
      <c r="C9" s="4" t="s">
        <v>19</v>
      </c>
      <c r="D9" s="41">
        <v>35000</v>
      </c>
      <c r="E9" s="41">
        <v>50000</v>
      </c>
      <c r="F9" s="41">
        <v>45000</v>
      </c>
      <c r="G9" s="42">
        <f t="shared" ref="G9" si="0">ROUND((D9+E9+F9)/3,2)</f>
        <v>43333.33</v>
      </c>
      <c r="H9" s="43">
        <f>D9</f>
        <v>35000</v>
      </c>
      <c r="I9" s="5">
        <f t="shared" ref="I9" si="1">SQRT((POWER((D9-G9),2)+POWER((E9-G9),2)+POWER((F9-G9),2))/2)</f>
        <v>7637.626158260824</v>
      </c>
      <c r="J9" s="5">
        <f t="shared" ref="J9" si="2">ROUND((I9/G9)*100,2)</f>
        <v>17.63</v>
      </c>
      <c r="K9" s="10" t="str">
        <f>[1]Лист1!J9</f>
        <v>условная единица</v>
      </c>
      <c r="L9" s="11">
        <f>[1]Лист1!K9</f>
        <v>1</v>
      </c>
      <c r="M9" s="6">
        <f>ROUND(H9*L9,2)</f>
        <v>35000</v>
      </c>
      <c r="O9" s="14"/>
      <c r="P9" s="12"/>
      <c r="Q9" s="12"/>
      <c r="R9" s="12"/>
    </row>
    <row r="10" spans="1:18" x14ac:dyDescent="0.25">
      <c r="A10" s="27"/>
      <c r="B10" s="28" t="s">
        <v>13</v>
      </c>
      <c r="C10" s="29"/>
      <c r="D10" s="29"/>
      <c r="E10" s="29"/>
      <c r="F10" s="29"/>
      <c r="G10" s="29"/>
      <c r="H10" s="29"/>
      <c r="I10" s="29"/>
      <c r="J10" s="29"/>
      <c r="K10" s="29"/>
      <c r="L10" s="30"/>
      <c r="M10" s="7">
        <f>SUM(M9:M9)</f>
        <v>35000</v>
      </c>
      <c r="O10" s="12"/>
      <c r="P10" s="12"/>
      <c r="Q10" s="12"/>
      <c r="R10" s="12"/>
    </row>
    <row r="11" spans="1:18" x14ac:dyDescent="0.25">
      <c r="C11" s="8"/>
      <c r="D11" s="8"/>
      <c r="E11" s="8"/>
      <c r="H11" s="9"/>
      <c r="K11" s="1"/>
      <c r="O11" s="12"/>
      <c r="P11" s="12"/>
      <c r="Q11" s="12"/>
      <c r="R11" s="12"/>
    </row>
    <row r="12" spans="1:18" x14ac:dyDescent="0.25">
      <c r="A12" s="17" t="s">
        <v>16</v>
      </c>
      <c r="B12" s="17"/>
      <c r="C12" s="17"/>
      <c r="D12" s="8"/>
      <c r="E12" s="8"/>
      <c r="H12" s="9"/>
      <c r="K12" s="1"/>
    </row>
    <row r="13" spans="1:18" x14ac:dyDescent="0.25">
      <c r="A13" s="18">
        <v>46164</v>
      </c>
      <c r="B13" s="18"/>
      <c r="C13" s="18"/>
      <c r="H13" s="9"/>
      <c r="K13" s="1"/>
    </row>
  </sheetData>
  <mergeCells count="22">
    <mergeCell ref="C1:J1"/>
    <mergeCell ref="A2:M2"/>
    <mergeCell ref="A4:M4"/>
    <mergeCell ref="B5:M5"/>
    <mergeCell ref="B6:M6"/>
    <mergeCell ref="A3:M3"/>
    <mergeCell ref="A12:C12"/>
    <mergeCell ref="A13:C13"/>
    <mergeCell ref="M7:M8"/>
    <mergeCell ref="F7:F8"/>
    <mergeCell ref="G7:G8"/>
    <mergeCell ref="I7:I8"/>
    <mergeCell ref="J7:J8"/>
    <mergeCell ref="K7:K8"/>
    <mergeCell ref="L7:L8"/>
    <mergeCell ref="B7:B8"/>
    <mergeCell ref="C7:C8"/>
    <mergeCell ref="D7:D8"/>
    <mergeCell ref="E7:E8"/>
    <mergeCell ref="A7:A10"/>
    <mergeCell ref="B10:L10"/>
    <mergeCell ref="H7:H8"/>
  </mergeCells>
  <pageMargins left="0.39370078740157483" right="0.39370078740157483" top="0.74803149606299213" bottom="0.74803149606299213" header="0.31496062992125984" footer="0.31496062992125984"/>
  <pageSetup paperSize="9"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2026-05-22T03:26:27Z</dcterms:modified>
</cp:coreProperties>
</file>