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5000"/>
  </bookViews>
  <sheets>
    <sheet name="Лист1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F22" i="4"/>
  <c r="F23" i="4" s="1"/>
  <c r="F20" i="4"/>
  <c r="F21" i="4" s="1"/>
  <c r="F18" i="4"/>
  <c r="F19" i="4" s="1"/>
  <c r="F16" i="4"/>
  <c r="F25" i="4"/>
  <c r="AJ24" i="4"/>
  <c r="AJ25" i="4" s="1"/>
  <c r="V24" i="4"/>
  <c r="V25" i="4" s="1"/>
  <c r="AJ22" i="4"/>
  <c r="AJ23" i="4" s="1"/>
  <c r="V22" i="4"/>
  <c r="V23" i="4" s="1"/>
  <c r="AJ20" i="4"/>
  <c r="AJ21" i="4" s="1"/>
  <c r="V20" i="4"/>
  <c r="V21" i="4" s="1"/>
  <c r="AJ18" i="4"/>
  <c r="AJ19" i="4" s="1"/>
  <c r="V18" i="4"/>
  <c r="V19" i="4" s="1"/>
  <c r="AJ16" i="4" l="1"/>
  <c r="AJ17" i="4" s="1"/>
  <c r="V16" i="4"/>
  <c r="V17" i="4" s="1"/>
  <c r="F17" i="4"/>
  <c r="AJ14" i="4"/>
  <c r="AJ15" i="4" s="1"/>
  <c r="V14" i="4"/>
  <c r="V15" i="4" s="1"/>
  <c r="F14" i="4"/>
  <c r="F15" i="4" s="1"/>
  <c r="AJ12" i="4"/>
  <c r="AJ13" i="4" s="1"/>
  <c r="V12" i="4"/>
  <c r="V13" i="4" s="1"/>
  <c r="V26" i="4" s="1"/>
  <c r="F12" i="4"/>
  <c r="F13" i="4" s="1"/>
  <c r="F26" i="4" l="1"/>
  <c r="AJ26" i="4"/>
</calcChain>
</file>

<file path=xl/sharedStrings.xml><?xml version="1.0" encoding="utf-8"?>
<sst xmlns="http://schemas.openxmlformats.org/spreadsheetml/2006/main" count="105" uniqueCount="30">
  <si>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</si>
  <si>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</si>
  <si>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</si>
  <si>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</si>
  <si>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</si>
  <si>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</si>
  <si>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/</t>
  </si>
  <si>
    <t>*</t>
  </si>
  <si>
    <t>⁼</t>
  </si>
  <si>
    <t xml:space="preserve">Для расчета (определения) цены контракта применен метод сопоставимых рыночных цен (анализа рынка) с использованием общедоступной информации о рыночных ценах товаров, информации о ценах товаров, полученной по запросу заказчика у поставщиков, осуществляющих поставки идентичных (однородных) товаров (коммерческие и ценовые предложения).  В соответствии с ч.6 ст. 22 Федерального закона 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цены контракта.
</t>
  </si>
  <si>
    <t>Коммерческое предложение №1</t>
  </si>
  <si>
    <t>Коммерческое предложение №2</t>
  </si>
  <si>
    <t>Коммерческое предложение №3</t>
  </si>
  <si>
    <r>
      <t xml:space="preserve">Расчет  цены 
контракта: ЦКрын= V/n*∑ni=1* Цi, где 
</t>
    </r>
    <r>
      <rPr>
        <b/>
        <sz val="12"/>
        <color theme="1"/>
        <rFont val="Times New Roman"/>
        <family val="1"/>
        <charset val="204"/>
      </rPr>
      <t>V</t>
    </r>
    <r>
      <rPr>
        <sz val="12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2"/>
        <color theme="1"/>
        <rFont val="Times New Roman"/>
        <family val="1"/>
        <charset val="204"/>
      </rPr>
      <t>n-</t>
    </r>
    <r>
      <rPr>
        <sz val="12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2"/>
        <color theme="1"/>
        <rFont val="Times New Roman"/>
        <family val="1"/>
        <charset val="204"/>
      </rPr>
      <t xml:space="preserve">i </t>
    </r>
    <r>
      <rPr>
        <sz val="12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2"/>
        <color theme="1"/>
        <rFont val="Times New Roman"/>
        <family val="1"/>
        <charset val="204"/>
      </rPr>
      <t>Цi</t>
    </r>
    <r>
      <rPr>
        <sz val="12"/>
        <color theme="1"/>
        <rFont val="Times New Roman"/>
        <family val="1"/>
        <charset val="204"/>
      </rPr>
      <t>- цена единицы товара</t>
    </r>
  </si>
  <si>
    <t>Цкрын=</t>
  </si>
  <si>
    <t xml:space="preserve">Количество </t>
  </si>
  <si>
    <t>ед. изм.</t>
  </si>
  <si>
    <t>шт</t>
  </si>
  <si>
    <t>Расчет и обоснование цены контракта, заключаемого с единственным поставщиком (подрядчиком, исполнителем) на поставкуэлектроинструмента для нужд ФКУ БМТиВС ГУФСИН России по Новосибирской области</t>
  </si>
  <si>
    <t>шт.</t>
  </si>
  <si>
    <t>УТС26-28361</t>
  </si>
  <si>
    <t>610/1152969</t>
  </si>
  <si>
    <t>УТ-2817</t>
  </si>
  <si>
    <t>Миксер строительный
ОКПД2 28.92.40.131</t>
  </si>
  <si>
    <t>Шуруповерт (аккумуляторный)
ОКПД 2 28.24.11.000
КТРУ 28.24.11.000-00000030</t>
  </si>
  <si>
    <t>Сварочный аппарат
ОКПД 2 27.90.31.110
КТРУ 27.90.31.110-00000008</t>
  </si>
  <si>
    <t>Углошлифовальная машина 
ОКПД2/КТРУ
28.24.11.000/
28.24.11.000-00000036</t>
  </si>
  <si>
    <t>Аккумуляторный перфоратор 
ОКПД2/КТРУ
28.24.11.000/
28.24.11.000-00000002</t>
  </si>
  <si>
    <t>Лазерный дальномер
ОКПД2/КТРУ
25.73.30.249/
25.73.30.000-00000003</t>
  </si>
  <si>
    <t xml:space="preserve">В результате исследования рынка,  цена контракта установлена по минимальной цене коммерческого предложения № 2  и составляет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</si>
</sst>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4" fontId="3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textRotation="90" wrapText="1"/>
    </xf>
    <xf numFmtId="164" fontId="1" fillId="0" borderId="21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4" fontId="2" fillId="0" borderId="0" xfId="0" applyNumberFormat="1" applyFont="1"/>
    <xf numFmtId="0" fontId="1" fillId="0" borderId="0" xfId="0" applyFont="1" applyAlignment="1">
      <alignment horizontal="left"/>
    </xf>
    <xf numFmtId="164" fontId="1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90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textRotation="90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8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14" fontId="3" fillId="0" borderId="8" xfId="0" applyNumberFormat="1" applyFont="1" applyBorder="1" applyAlignment="1">
      <alignment horizontal="left"/>
    </xf>
    <xf numFmtId="14" fontId="3" fillId="0" borderId="7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14" fontId="9" fillId="2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5"/>
  <sheetViews>
    <sheetView tabSelected="1" zoomScale="80" zoomScaleNormal="80" workbookViewId="0">
      <selection activeCell="I34" sqref="I34"/>
    </sheetView>
  </sheetViews>
  <sheetFormatPr defaultRowHeight="15.75" x14ac:dyDescent="0.25"/>
  <cols>
    <col min="1" max="2" width="12.28515625" style="3" customWidth="1"/>
    <col min="3" max="3" width="24.7109375" style="3" customWidth="1"/>
    <col min="4" max="4" width="6.7109375" style="3" customWidth="1"/>
    <col min="5" max="5" width="5.7109375" style="3" customWidth="1"/>
    <col min="6" max="6" width="3.140625" style="3" customWidth="1"/>
    <col min="7" max="7" width="1.85546875" style="3" customWidth="1"/>
    <col min="8" max="8" width="3.85546875" style="3" customWidth="1"/>
    <col min="9" max="10" width="1.5703125" style="3" customWidth="1"/>
    <col min="11" max="11" width="6.42578125" style="3" customWidth="1"/>
    <col min="12" max="12" width="3.7109375" style="3" customWidth="1"/>
    <col min="13" max="13" width="3.42578125" style="3" customWidth="1"/>
    <col min="14" max="14" width="2.85546875" style="3" customWidth="1"/>
    <col min="15" max="15" width="2.140625" style="3" customWidth="1"/>
    <col min="16" max="16" width="2.5703125" style="3" customWidth="1"/>
    <col min="17" max="17" width="1.5703125" style="3" customWidth="1"/>
    <col min="18" max="18" width="5" style="3" customWidth="1"/>
    <col min="19" max="19" width="1.140625" style="3" customWidth="1"/>
    <col min="20" max="20" width="1.5703125" style="3" customWidth="1"/>
    <col min="21" max="21" width="1.85546875" style="3" hidden="1" customWidth="1"/>
    <col min="22" max="22" width="3.140625" style="3" customWidth="1"/>
    <col min="23" max="23" width="1.85546875" style="3" customWidth="1"/>
    <col min="24" max="24" width="3.85546875" style="3" customWidth="1"/>
    <col min="25" max="25" width="1.5703125" style="3" customWidth="1"/>
    <col min="26" max="26" width="3.140625" style="3" customWidth="1"/>
    <col min="27" max="27" width="2.5703125" style="3" customWidth="1"/>
    <col min="28" max="28" width="3" style="3" customWidth="1"/>
    <col min="29" max="29" width="3.42578125" style="3" customWidth="1"/>
    <col min="30" max="30" width="1.7109375" style="3" customWidth="1"/>
    <col min="31" max="31" width="6" style="3" customWidth="1"/>
    <col min="32" max="32" width="1.42578125" style="3" customWidth="1"/>
    <col min="33" max="33" width="5.42578125" style="3" customWidth="1"/>
    <col min="34" max="34" width="1.140625" style="3" customWidth="1"/>
    <col min="35" max="35" width="1.42578125" style="3" customWidth="1"/>
    <col min="36" max="36" width="5.5703125" style="3" customWidth="1"/>
    <col min="37" max="37" width="1.42578125" style="3" bestFit="1" customWidth="1"/>
    <col min="38" max="38" width="4.7109375" style="3" customWidth="1"/>
    <col min="39" max="39" width="4.140625" style="3" customWidth="1"/>
    <col min="40" max="40" width="1.5703125" style="3" bestFit="1" customWidth="1"/>
    <col min="41" max="41" width="2.28515625" style="3" bestFit="1" customWidth="1"/>
    <col min="42" max="43" width="3.85546875" style="3" customWidth="1"/>
    <col min="44" max="44" width="1.7109375" style="3" customWidth="1"/>
    <col min="45" max="45" width="1.5703125" style="3" customWidth="1"/>
    <col min="46" max="46" width="4.85546875" style="3" customWidth="1"/>
    <col min="47" max="47" width="2.28515625" style="3" customWidth="1"/>
    <col min="48" max="48" width="1.28515625" style="3" customWidth="1"/>
    <col min="49" max="50" width="2.140625" style="3" customWidth="1"/>
    <col min="51" max="52" width="1.42578125" style="3" customWidth="1"/>
    <col min="53" max="53" width="1.85546875" style="3" customWidth="1"/>
    <col min="54" max="57" width="2.140625" style="3" customWidth="1"/>
    <col min="58" max="58" width="2.42578125" style="3" customWidth="1"/>
    <col min="59" max="59" width="2.5703125" style="4" customWidth="1"/>
    <col min="60" max="60" width="10.28515625" style="4" bestFit="1" customWidth="1"/>
    <col min="61" max="61" width="12.28515625" style="4" bestFit="1" customWidth="1"/>
    <col min="62" max="16384" width="9.140625" style="4"/>
  </cols>
  <sheetData>
    <row r="1" spans="1:72" ht="40.5" customHeight="1" x14ac:dyDescent="0.25">
      <c r="A1" s="103" t="s">
        <v>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72" s="8" customFormat="1" ht="15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104"/>
      <c r="AF2" s="104"/>
      <c r="AG2" s="104"/>
      <c r="AH2" s="5"/>
      <c r="AI2" s="5"/>
      <c r="AJ2" s="105">
        <v>46164</v>
      </c>
      <c r="AK2" s="105"/>
      <c r="AL2" s="105"/>
      <c r="AM2" s="105"/>
      <c r="AN2" s="105"/>
      <c r="AO2" s="105"/>
      <c r="AP2" s="105"/>
      <c r="AQ2" s="105"/>
      <c r="AR2" s="104" t="s">
        <v>5</v>
      </c>
      <c r="AS2" s="104"/>
      <c r="AT2" s="104"/>
      <c r="AU2" s="5"/>
      <c r="AV2" s="6"/>
      <c r="AW2" s="7"/>
      <c r="AX2" s="7"/>
      <c r="AY2" s="7"/>
      <c r="AZ2" s="7"/>
      <c r="BA2" s="7"/>
      <c r="BB2" s="7"/>
      <c r="BC2" s="7"/>
      <c r="BD2" s="7"/>
      <c r="BE2" s="7"/>
      <c r="BF2" s="7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s="8" customFormat="1" ht="0.75" customHeight="1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spans="1:72" x14ac:dyDescent="0.25">
      <c r="A4" s="106" t="s">
        <v>3</v>
      </c>
      <c r="B4" s="107"/>
      <c r="C4" s="110" t="s">
        <v>9</v>
      </c>
      <c r="D4" s="11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3"/>
      <c r="BJ4" s="11"/>
    </row>
    <row r="5" spans="1:72" ht="66" customHeight="1" thickBot="1" x14ac:dyDescent="0.3">
      <c r="A5" s="108"/>
      <c r="B5" s="109"/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6"/>
    </row>
    <row r="6" spans="1:72" ht="23.25" customHeight="1" thickBot="1" x14ac:dyDescent="0.3">
      <c r="A6" s="69"/>
      <c r="B6" s="70"/>
      <c r="C6" s="12"/>
      <c r="D6" s="32"/>
      <c r="E6" s="13"/>
      <c r="F6" s="71" t="s">
        <v>10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  <c r="U6" s="14"/>
      <c r="V6" s="74" t="s">
        <v>11</v>
      </c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6"/>
      <c r="AJ6" s="74" t="s">
        <v>12</v>
      </c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6"/>
      <c r="BE6" s="4"/>
      <c r="BF6" s="4"/>
    </row>
    <row r="7" spans="1:72" s="2" customFormat="1" ht="14.25" customHeight="1" x14ac:dyDescent="0.25">
      <c r="A7" s="77" t="s">
        <v>13</v>
      </c>
      <c r="B7" s="46"/>
      <c r="C7" s="81" t="s">
        <v>4</v>
      </c>
      <c r="D7" s="84" t="s">
        <v>16</v>
      </c>
      <c r="E7" s="87" t="s">
        <v>15</v>
      </c>
      <c r="F7" s="90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19"/>
      <c r="V7" s="90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117"/>
      <c r="AJ7" s="118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20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72" s="2" customFormat="1" ht="12.75" customHeight="1" x14ac:dyDescent="0.25">
      <c r="A8" s="78"/>
      <c r="B8" s="79"/>
      <c r="C8" s="82"/>
      <c r="D8" s="85"/>
      <c r="E8" s="88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/>
      <c r="V8" s="66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66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8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72" ht="14.25" customHeight="1" x14ac:dyDescent="0.25">
      <c r="A9" s="78"/>
      <c r="B9" s="79"/>
      <c r="C9" s="82"/>
      <c r="D9" s="85"/>
      <c r="E9" s="88"/>
      <c r="F9" s="54" t="s">
        <v>2</v>
      </c>
      <c r="G9" s="55"/>
      <c r="H9" s="55"/>
      <c r="I9" s="55"/>
      <c r="J9" s="59">
        <v>156</v>
      </c>
      <c r="K9" s="59"/>
      <c r="L9" s="59"/>
      <c r="M9" s="59" t="s">
        <v>0</v>
      </c>
      <c r="N9" s="59"/>
      <c r="O9" s="62">
        <v>46164</v>
      </c>
      <c r="P9" s="62"/>
      <c r="Q9" s="62"/>
      <c r="R9" s="62"/>
      <c r="S9" s="62"/>
      <c r="T9" s="62"/>
      <c r="U9" s="63"/>
      <c r="V9" s="64" t="s">
        <v>2</v>
      </c>
      <c r="W9" s="65"/>
      <c r="X9" s="65"/>
      <c r="Y9" s="55">
        <v>157</v>
      </c>
      <c r="Z9" s="55"/>
      <c r="AA9" s="55"/>
      <c r="AB9" s="55"/>
      <c r="AC9" s="20" t="s">
        <v>0</v>
      </c>
      <c r="AD9" s="65">
        <v>46164</v>
      </c>
      <c r="AE9" s="65"/>
      <c r="AF9" s="65"/>
      <c r="AG9" s="65"/>
      <c r="AH9" s="65"/>
      <c r="AI9" s="101"/>
      <c r="AJ9" s="102" t="s">
        <v>2</v>
      </c>
      <c r="AK9" s="52"/>
      <c r="AL9" s="52"/>
      <c r="AM9" s="61">
        <v>158</v>
      </c>
      <c r="AN9" s="61"/>
      <c r="AO9" s="52" t="s">
        <v>0</v>
      </c>
      <c r="AP9" s="52"/>
      <c r="AQ9" s="52">
        <v>46164</v>
      </c>
      <c r="AR9" s="52"/>
      <c r="AS9" s="52"/>
      <c r="AT9" s="52"/>
      <c r="AU9" s="52"/>
      <c r="AV9" s="53"/>
    </row>
    <row r="10" spans="1:72" ht="12.75" customHeight="1" x14ac:dyDescent="0.25">
      <c r="A10" s="78"/>
      <c r="B10" s="79"/>
      <c r="C10" s="82"/>
      <c r="D10" s="85"/>
      <c r="E10" s="88"/>
      <c r="F10" s="54" t="s">
        <v>1</v>
      </c>
      <c r="G10" s="55"/>
      <c r="H10" s="55"/>
      <c r="I10" s="55"/>
      <c r="J10" s="55"/>
      <c r="K10" s="56" t="s">
        <v>20</v>
      </c>
      <c r="L10" s="56"/>
      <c r="M10" s="56"/>
      <c r="N10" s="56"/>
      <c r="O10" s="56"/>
      <c r="P10" s="56"/>
      <c r="Q10" s="56"/>
      <c r="R10" s="56"/>
      <c r="S10" s="56"/>
      <c r="T10" s="56"/>
      <c r="U10" s="57"/>
      <c r="V10" s="58" t="s">
        <v>1</v>
      </c>
      <c r="W10" s="59"/>
      <c r="X10" s="59"/>
      <c r="Y10" s="59"/>
      <c r="Z10" s="59"/>
      <c r="AA10" s="21"/>
      <c r="AB10" s="56" t="s">
        <v>21</v>
      </c>
      <c r="AC10" s="56"/>
      <c r="AD10" s="56"/>
      <c r="AE10" s="56"/>
      <c r="AF10" s="56"/>
      <c r="AG10" s="56"/>
      <c r="AH10" s="56"/>
      <c r="AI10" s="57"/>
      <c r="AJ10" s="60" t="s">
        <v>1</v>
      </c>
      <c r="AK10" s="61"/>
      <c r="AL10" s="61"/>
      <c r="AM10" s="61"/>
      <c r="AN10" s="92" t="s">
        <v>22</v>
      </c>
      <c r="AO10" s="92"/>
      <c r="AP10" s="92"/>
      <c r="AQ10" s="92"/>
      <c r="AR10" s="92"/>
      <c r="AS10" s="92"/>
      <c r="AT10" s="92"/>
      <c r="AU10" s="92"/>
      <c r="AV10" s="93"/>
    </row>
    <row r="11" spans="1:72" ht="15" customHeight="1" thickBot="1" x14ac:dyDescent="0.3">
      <c r="A11" s="78"/>
      <c r="B11" s="79"/>
      <c r="C11" s="83"/>
      <c r="D11" s="86"/>
      <c r="E11" s="89"/>
      <c r="F11" s="128" t="s">
        <v>0</v>
      </c>
      <c r="G11" s="129"/>
      <c r="H11" s="129"/>
      <c r="I11" s="129"/>
      <c r="J11" s="130">
        <v>46154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1"/>
      <c r="V11" s="54" t="s">
        <v>0</v>
      </c>
      <c r="W11" s="55"/>
      <c r="X11" s="55"/>
      <c r="Y11" s="55"/>
      <c r="Z11" s="94">
        <v>46155</v>
      </c>
      <c r="AA11" s="95"/>
      <c r="AB11" s="95"/>
      <c r="AC11" s="95"/>
      <c r="AD11" s="95"/>
      <c r="AE11" s="95"/>
      <c r="AF11" s="95"/>
      <c r="AG11" s="95"/>
      <c r="AH11" s="95"/>
      <c r="AI11" s="96"/>
      <c r="AJ11" s="97" t="s">
        <v>0</v>
      </c>
      <c r="AK11" s="98"/>
      <c r="AL11" s="98"/>
      <c r="AM11" s="99">
        <v>46156</v>
      </c>
      <c r="AN11" s="99"/>
      <c r="AO11" s="99"/>
      <c r="AP11" s="99"/>
      <c r="AQ11" s="99"/>
      <c r="AR11" s="99"/>
      <c r="AS11" s="99"/>
      <c r="AT11" s="99"/>
      <c r="AU11" s="99"/>
      <c r="AV11" s="100"/>
    </row>
    <row r="12" spans="1:72" s="16" customFormat="1" ht="50.25" customHeight="1" x14ac:dyDescent="0.25">
      <c r="A12" s="78"/>
      <c r="B12" s="79"/>
      <c r="C12" s="49" t="s">
        <v>24</v>
      </c>
      <c r="D12" s="50" t="s">
        <v>19</v>
      </c>
      <c r="E12" s="42">
        <v>6</v>
      </c>
      <c r="F12" s="38">
        <f>E12</f>
        <v>6</v>
      </c>
      <c r="G12" s="37"/>
      <c r="H12" s="37"/>
      <c r="I12" s="37"/>
      <c r="J12" s="37"/>
      <c r="K12" s="22" t="s">
        <v>6</v>
      </c>
      <c r="L12" s="37">
        <v>1</v>
      </c>
      <c r="M12" s="37"/>
      <c r="N12" s="23" t="s">
        <v>7</v>
      </c>
      <c r="O12" s="39">
        <v>9340.7999999999993</v>
      </c>
      <c r="P12" s="39"/>
      <c r="Q12" s="39"/>
      <c r="R12" s="39"/>
      <c r="S12" s="24"/>
      <c r="T12" s="25" t="s">
        <v>8</v>
      </c>
      <c r="U12" s="26"/>
      <c r="V12" s="38">
        <f>E12</f>
        <v>6</v>
      </c>
      <c r="W12" s="37"/>
      <c r="X12" s="37"/>
      <c r="Y12" s="37"/>
      <c r="Z12" s="37"/>
      <c r="AA12" s="22" t="s">
        <v>6</v>
      </c>
      <c r="AB12" s="27">
        <v>1</v>
      </c>
      <c r="AC12" s="23" t="s">
        <v>7</v>
      </c>
      <c r="AD12" s="39">
        <v>7526.75</v>
      </c>
      <c r="AE12" s="39"/>
      <c r="AF12" s="39"/>
      <c r="AG12" s="39"/>
      <c r="AH12" s="24"/>
      <c r="AI12" s="25" t="s">
        <v>8</v>
      </c>
      <c r="AJ12" s="38">
        <f>E12</f>
        <v>6</v>
      </c>
      <c r="AK12" s="37"/>
      <c r="AL12" s="37"/>
      <c r="AM12" s="22" t="s">
        <v>6</v>
      </c>
      <c r="AN12" s="24"/>
      <c r="AO12" s="27">
        <v>1</v>
      </c>
      <c r="AP12" s="23" t="s">
        <v>7</v>
      </c>
      <c r="AQ12" s="39">
        <v>11060.78</v>
      </c>
      <c r="AR12" s="39"/>
      <c r="AS12" s="39"/>
      <c r="AT12" s="39"/>
      <c r="AU12" s="24"/>
      <c r="AV12" s="25" t="s">
        <v>8</v>
      </c>
      <c r="AW12" s="15"/>
      <c r="AX12" s="15"/>
      <c r="AY12" s="15"/>
      <c r="AZ12" s="15"/>
      <c r="BA12" s="15"/>
      <c r="BB12" s="1"/>
      <c r="BC12" s="15"/>
      <c r="BD12" s="15"/>
      <c r="BE12" s="15"/>
      <c r="BF12" s="15"/>
    </row>
    <row r="13" spans="1:72" ht="34.5" customHeight="1" thickBot="1" x14ac:dyDescent="0.3">
      <c r="A13" s="78"/>
      <c r="B13" s="79"/>
      <c r="C13" s="47"/>
      <c r="D13" s="51"/>
      <c r="E13" s="48"/>
      <c r="F13" s="43">
        <f>ROUND(F12*O12,2)</f>
        <v>56044.800000000003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5"/>
      <c r="U13" s="28"/>
      <c r="V13" s="43">
        <f>V12*AD12</f>
        <v>45160.5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  <c r="AJ13" s="43">
        <f>AJ12*AQ12</f>
        <v>66364.680000000008</v>
      </c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5"/>
      <c r="BB13" s="17"/>
    </row>
    <row r="14" spans="1:72" s="16" customFormat="1" ht="99.75" customHeight="1" x14ac:dyDescent="0.25">
      <c r="A14" s="78"/>
      <c r="B14" s="79"/>
      <c r="C14" s="46" t="s">
        <v>23</v>
      </c>
      <c r="D14" s="40" t="s">
        <v>17</v>
      </c>
      <c r="E14" s="42">
        <v>1</v>
      </c>
      <c r="F14" s="38">
        <f>E14</f>
        <v>1</v>
      </c>
      <c r="G14" s="37"/>
      <c r="H14" s="37"/>
      <c r="I14" s="37"/>
      <c r="J14" s="37"/>
      <c r="K14" s="22" t="s">
        <v>6</v>
      </c>
      <c r="L14" s="37">
        <v>1</v>
      </c>
      <c r="M14" s="37"/>
      <c r="N14" s="23" t="s">
        <v>7</v>
      </c>
      <c r="O14" s="39">
        <v>9844.7999999999993</v>
      </c>
      <c r="P14" s="39"/>
      <c r="Q14" s="39"/>
      <c r="R14" s="39"/>
      <c r="S14" s="24"/>
      <c r="T14" s="25" t="s">
        <v>8</v>
      </c>
      <c r="U14" s="26"/>
      <c r="V14" s="38">
        <f>E14</f>
        <v>1</v>
      </c>
      <c r="W14" s="37"/>
      <c r="X14" s="37"/>
      <c r="Y14" s="37"/>
      <c r="Z14" s="37"/>
      <c r="AA14" s="22" t="s">
        <v>6</v>
      </c>
      <c r="AB14" s="27">
        <v>1</v>
      </c>
      <c r="AC14" s="23" t="s">
        <v>7</v>
      </c>
      <c r="AD14" s="39">
        <v>8652.86</v>
      </c>
      <c r="AE14" s="39"/>
      <c r="AF14" s="39"/>
      <c r="AG14" s="39"/>
      <c r="AH14" s="24"/>
      <c r="AI14" s="25" t="s">
        <v>8</v>
      </c>
      <c r="AJ14" s="38">
        <f>E14</f>
        <v>1</v>
      </c>
      <c r="AK14" s="37"/>
      <c r="AL14" s="37"/>
      <c r="AM14" s="22" t="s">
        <v>6</v>
      </c>
      <c r="AN14" s="24"/>
      <c r="AO14" s="27">
        <v>1</v>
      </c>
      <c r="AP14" s="23" t="s">
        <v>7</v>
      </c>
      <c r="AQ14" s="39">
        <v>10811.7</v>
      </c>
      <c r="AR14" s="39"/>
      <c r="AS14" s="39"/>
      <c r="AT14" s="39"/>
      <c r="AU14" s="24"/>
      <c r="AV14" s="25" t="s">
        <v>8</v>
      </c>
      <c r="AW14" s="15"/>
      <c r="AX14" s="15"/>
      <c r="AY14" s="15"/>
      <c r="AZ14" s="15"/>
      <c r="BA14" s="15"/>
      <c r="BB14" s="1"/>
      <c r="BC14" s="15"/>
      <c r="BD14" s="15"/>
      <c r="BE14" s="15"/>
      <c r="BF14" s="15"/>
    </row>
    <row r="15" spans="1:72" ht="87" customHeight="1" thickBot="1" x14ac:dyDescent="0.3">
      <c r="A15" s="78"/>
      <c r="B15" s="79"/>
      <c r="C15" s="47"/>
      <c r="D15" s="41"/>
      <c r="E15" s="48"/>
      <c r="F15" s="43">
        <f>ROUND(F14*O14,2)</f>
        <v>9844.7999999999993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5"/>
      <c r="U15" s="28"/>
      <c r="V15" s="43">
        <f>V14*AD14</f>
        <v>8652.86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  <c r="AJ15" s="43">
        <f>AJ14*AQ14</f>
        <v>10811.7</v>
      </c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5"/>
      <c r="BB15" s="17"/>
    </row>
    <row r="16" spans="1:72" s="16" customFormat="1" ht="71.25" customHeight="1" x14ac:dyDescent="0.25">
      <c r="A16" s="78"/>
      <c r="B16" s="79"/>
      <c r="C16" s="46" t="s">
        <v>25</v>
      </c>
      <c r="D16" s="40" t="s">
        <v>17</v>
      </c>
      <c r="E16" s="42">
        <v>1</v>
      </c>
      <c r="F16" s="38">
        <f>E16</f>
        <v>1</v>
      </c>
      <c r="G16" s="37"/>
      <c r="H16" s="37"/>
      <c r="I16" s="37"/>
      <c r="J16" s="37"/>
      <c r="K16" s="22" t="s">
        <v>6</v>
      </c>
      <c r="L16" s="37">
        <v>1</v>
      </c>
      <c r="M16" s="37"/>
      <c r="N16" s="23" t="s">
        <v>7</v>
      </c>
      <c r="O16" s="39">
        <v>10491.72</v>
      </c>
      <c r="P16" s="39"/>
      <c r="Q16" s="39"/>
      <c r="R16" s="39"/>
      <c r="S16" s="24"/>
      <c r="T16" s="25" t="s">
        <v>8</v>
      </c>
      <c r="U16" s="26"/>
      <c r="V16" s="38">
        <f>E16</f>
        <v>1</v>
      </c>
      <c r="W16" s="37"/>
      <c r="X16" s="37"/>
      <c r="Y16" s="37"/>
      <c r="Z16" s="37"/>
      <c r="AA16" s="22" t="s">
        <v>6</v>
      </c>
      <c r="AB16" s="27">
        <v>1</v>
      </c>
      <c r="AC16" s="23" t="s">
        <v>7</v>
      </c>
      <c r="AD16" s="127">
        <v>12314.63</v>
      </c>
      <c r="AE16" s="127"/>
      <c r="AF16" s="127"/>
      <c r="AG16" s="127"/>
      <c r="AH16" s="24"/>
      <c r="AI16" s="25" t="s">
        <v>8</v>
      </c>
      <c r="AJ16" s="38">
        <f>E16</f>
        <v>1</v>
      </c>
      <c r="AK16" s="37"/>
      <c r="AL16" s="37"/>
      <c r="AM16" s="22" t="s">
        <v>6</v>
      </c>
      <c r="AN16" s="24"/>
      <c r="AO16" s="27">
        <v>1</v>
      </c>
      <c r="AP16" s="23" t="s">
        <v>7</v>
      </c>
      <c r="AQ16" s="39">
        <v>8566.9500000000007</v>
      </c>
      <c r="AR16" s="39"/>
      <c r="AS16" s="39"/>
      <c r="AT16" s="39"/>
      <c r="AU16" s="24"/>
      <c r="AV16" s="25" t="s">
        <v>8</v>
      </c>
      <c r="AW16" s="15"/>
      <c r="AX16" s="15"/>
      <c r="AY16" s="15"/>
      <c r="AZ16" s="15"/>
      <c r="BA16" s="15"/>
      <c r="BB16" s="1"/>
      <c r="BC16" s="15"/>
      <c r="BD16" s="15"/>
      <c r="BE16" s="15"/>
      <c r="BF16" s="15"/>
    </row>
    <row r="17" spans="1:61" ht="37.5" customHeight="1" thickBot="1" x14ac:dyDescent="0.3">
      <c r="A17" s="78"/>
      <c r="B17" s="79"/>
      <c r="C17" s="47"/>
      <c r="D17" s="41"/>
      <c r="E17" s="48"/>
      <c r="F17" s="43">
        <f>F16*O16</f>
        <v>10491.72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  <c r="U17" s="28"/>
      <c r="V17" s="43">
        <f>V16*AD16</f>
        <v>12314.63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5"/>
      <c r="AJ17" s="43">
        <f>AJ16*AQ16</f>
        <v>8566.9500000000007</v>
      </c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5"/>
      <c r="BB17" s="17"/>
    </row>
    <row r="18" spans="1:61" s="16" customFormat="1" ht="70.5" customHeight="1" x14ac:dyDescent="0.25">
      <c r="A18" s="78"/>
      <c r="B18" s="79"/>
      <c r="C18" s="46" t="s">
        <v>26</v>
      </c>
      <c r="D18" s="40" t="s">
        <v>17</v>
      </c>
      <c r="E18" s="42">
        <v>3</v>
      </c>
      <c r="F18" s="38">
        <f>E18</f>
        <v>3</v>
      </c>
      <c r="G18" s="37"/>
      <c r="H18" s="37"/>
      <c r="I18" s="37"/>
      <c r="J18" s="37"/>
      <c r="K18" s="22" t="s">
        <v>6</v>
      </c>
      <c r="L18" s="37">
        <v>1</v>
      </c>
      <c r="M18" s="37"/>
      <c r="N18" s="23" t="s">
        <v>7</v>
      </c>
      <c r="O18" s="39">
        <v>3428.59</v>
      </c>
      <c r="P18" s="39"/>
      <c r="Q18" s="39"/>
      <c r="R18" s="39"/>
      <c r="S18" s="24"/>
      <c r="T18" s="25" t="s">
        <v>8</v>
      </c>
      <c r="U18" s="26"/>
      <c r="V18" s="38">
        <f>E18</f>
        <v>3</v>
      </c>
      <c r="W18" s="37"/>
      <c r="X18" s="37"/>
      <c r="Y18" s="37"/>
      <c r="Z18" s="37"/>
      <c r="AA18" s="22" t="s">
        <v>6</v>
      </c>
      <c r="AB18" s="27">
        <v>1</v>
      </c>
      <c r="AC18" s="23" t="s">
        <v>7</v>
      </c>
      <c r="AD18" s="127">
        <v>7749.56</v>
      </c>
      <c r="AE18" s="127"/>
      <c r="AF18" s="127"/>
      <c r="AG18" s="127"/>
      <c r="AH18" s="24"/>
      <c r="AI18" s="25" t="s">
        <v>8</v>
      </c>
      <c r="AJ18" s="38">
        <f>E18</f>
        <v>3</v>
      </c>
      <c r="AK18" s="37"/>
      <c r="AL18" s="37"/>
      <c r="AM18" s="22" t="s">
        <v>6</v>
      </c>
      <c r="AN18" s="24"/>
      <c r="AO18" s="27">
        <v>1</v>
      </c>
      <c r="AP18" s="23" t="s">
        <v>7</v>
      </c>
      <c r="AQ18" s="39">
        <v>3122.23</v>
      </c>
      <c r="AR18" s="39"/>
      <c r="AS18" s="39"/>
      <c r="AT18" s="39"/>
      <c r="AU18" s="24"/>
      <c r="AV18" s="25" t="s">
        <v>8</v>
      </c>
      <c r="AW18" s="15"/>
      <c r="AX18" s="15"/>
      <c r="AY18" s="15"/>
      <c r="AZ18" s="15"/>
      <c r="BA18" s="15"/>
      <c r="BB18" s="1"/>
      <c r="BC18" s="15"/>
      <c r="BD18" s="15"/>
      <c r="BE18" s="15"/>
      <c r="BF18" s="15"/>
    </row>
    <row r="19" spans="1:61" ht="37.5" customHeight="1" thickBot="1" x14ac:dyDescent="0.3">
      <c r="A19" s="78"/>
      <c r="B19" s="79"/>
      <c r="C19" s="47"/>
      <c r="D19" s="41"/>
      <c r="E19" s="48"/>
      <c r="F19" s="43">
        <f>F18*O18</f>
        <v>10285.77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28"/>
      <c r="V19" s="43">
        <f>V18*AD18</f>
        <v>23248.68</v>
      </c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5"/>
      <c r="AJ19" s="43">
        <f>AJ18*AQ18</f>
        <v>9366.69</v>
      </c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5"/>
      <c r="BB19" s="17"/>
    </row>
    <row r="20" spans="1:61" s="16" customFormat="1" ht="69" customHeight="1" x14ac:dyDescent="0.25">
      <c r="A20" s="78"/>
      <c r="B20" s="79"/>
      <c r="C20" s="46" t="s">
        <v>27</v>
      </c>
      <c r="D20" s="40" t="s">
        <v>17</v>
      </c>
      <c r="E20" s="42">
        <v>1</v>
      </c>
      <c r="F20" s="38">
        <f>E20</f>
        <v>1</v>
      </c>
      <c r="G20" s="37"/>
      <c r="H20" s="37"/>
      <c r="I20" s="37"/>
      <c r="J20" s="37"/>
      <c r="K20" s="22" t="s">
        <v>6</v>
      </c>
      <c r="L20" s="37">
        <v>1</v>
      </c>
      <c r="M20" s="37"/>
      <c r="N20" s="23" t="s">
        <v>7</v>
      </c>
      <c r="O20" s="39">
        <v>20134.8</v>
      </c>
      <c r="P20" s="39"/>
      <c r="Q20" s="39"/>
      <c r="R20" s="39"/>
      <c r="S20" s="24"/>
      <c r="T20" s="25" t="s">
        <v>8</v>
      </c>
      <c r="U20" s="26"/>
      <c r="V20" s="38">
        <f>E20</f>
        <v>1</v>
      </c>
      <c r="W20" s="37"/>
      <c r="X20" s="37"/>
      <c r="Y20" s="37"/>
      <c r="Z20" s="37"/>
      <c r="AA20" s="22" t="s">
        <v>6</v>
      </c>
      <c r="AB20" s="27">
        <v>1</v>
      </c>
      <c r="AC20" s="23" t="s">
        <v>7</v>
      </c>
      <c r="AD20" s="127">
        <v>18308.36</v>
      </c>
      <c r="AE20" s="127"/>
      <c r="AF20" s="127"/>
      <c r="AG20" s="127"/>
      <c r="AH20" s="24"/>
      <c r="AI20" s="25" t="s">
        <v>8</v>
      </c>
      <c r="AJ20" s="38">
        <f>E20</f>
        <v>1</v>
      </c>
      <c r="AK20" s="37"/>
      <c r="AL20" s="37"/>
      <c r="AM20" s="22" t="s">
        <v>6</v>
      </c>
      <c r="AN20" s="24"/>
      <c r="AO20" s="27">
        <v>1</v>
      </c>
      <c r="AP20" s="23" t="s">
        <v>7</v>
      </c>
      <c r="AQ20" s="39">
        <v>22112.32</v>
      </c>
      <c r="AR20" s="39"/>
      <c r="AS20" s="39"/>
      <c r="AT20" s="39"/>
      <c r="AU20" s="24"/>
      <c r="AV20" s="25" t="s">
        <v>8</v>
      </c>
      <c r="AW20" s="15"/>
      <c r="AX20" s="15"/>
      <c r="AY20" s="15"/>
      <c r="AZ20" s="15"/>
      <c r="BA20" s="15"/>
      <c r="BB20" s="1"/>
      <c r="BC20" s="15"/>
      <c r="BD20" s="15"/>
      <c r="BE20" s="15"/>
      <c r="BF20" s="15"/>
    </row>
    <row r="21" spans="1:61" ht="59.25" customHeight="1" thickBot="1" x14ac:dyDescent="0.3">
      <c r="A21" s="78"/>
      <c r="B21" s="79"/>
      <c r="C21" s="47"/>
      <c r="D21" s="41"/>
      <c r="E21" s="48"/>
      <c r="F21" s="43">
        <f>F20*O20</f>
        <v>20134.8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5"/>
      <c r="U21" s="28"/>
      <c r="V21" s="43">
        <f>V20*AD20</f>
        <v>18308.36</v>
      </c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43">
        <f>AJ20*AQ20</f>
        <v>22112.32</v>
      </c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5"/>
      <c r="BB21" s="17"/>
    </row>
    <row r="22" spans="1:61" s="16" customFormat="1" ht="72.75" customHeight="1" x14ac:dyDescent="0.25">
      <c r="A22" s="78"/>
      <c r="B22" s="79"/>
      <c r="C22" s="46" t="s">
        <v>26</v>
      </c>
      <c r="D22" s="40" t="s">
        <v>17</v>
      </c>
      <c r="E22" s="42">
        <v>1</v>
      </c>
      <c r="F22" s="38">
        <f>E22</f>
        <v>1</v>
      </c>
      <c r="G22" s="37"/>
      <c r="H22" s="37"/>
      <c r="I22" s="37"/>
      <c r="J22" s="37"/>
      <c r="K22" s="22" t="s">
        <v>6</v>
      </c>
      <c r="L22" s="37">
        <v>1</v>
      </c>
      <c r="M22" s="37"/>
      <c r="N22" s="23" t="s">
        <v>7</v>
      </c>
      <c r="O22" s="39">
        <v>17841.599999999999</v>
      </c>
      <c r="P22" s="39"/>
      <c r="Q22" s="39"/>
      <c r="R22" s="39"/>
      <c r="S22" s="24"/>
      <c r="T22" s="25" t="s">
        <v>8</v>
      </c>
      <c r="U22" s="26"/>
      <c r="V22" s="38">
        <f>E22</f>
        <v>1</v>
      </c>
      <c r="W22" s="37"/>
      <c r="X22" s="37"/>
      <c r="Y22" s="37"/>
      <c r="Z22" s="37"/>
      <c r="AA22" s="22" t="s">
        <v>6</v>
      </c>
      <c r="AB22" s="27">
        <v>1</v>
      </c>
      <c r="AC22" s="23" t="s">
        <v>7</v>
      </c>
      <c r="AD22" s="127">
        <v>14484.01</v>
      </c>
      <c r="AE22" s="127"/>
      <c r="AF22" s="127"/>
      <c r="AG22" s="127"/>
      <c r="AH22" s="24"/>
      <c r="AI22" s="25" t="s">
        <v>8</v>
      </c>
      <c r="AJ22" s="38">
        <f>E22</f>
        <v>1</v>
      </c>
      <c r="AK22" s="37"/>
      <c r="AL22" s="37"/>
      <c r="AM22" s="22" t="s">
        <v>6</v>
      </c>
      <c r="AN22" s="24"/>
      <c r="AO22" s="27">
        <v>1</v>
      </c>
      <c r="AP22" s="23" t="s">
        <v>7</v>
      </c>
      <c r="AQ22" s="39">
        <v>19593.900000000001</v>
      </c>
      <c r="AR22" s="39"/>
      <c r="AS22" s="39"/>
      <c r="AT22" s="39"/>
      <c r="AU22" s="24"/>
      <c r="AV22" s="25" t="s">
        <v>8</v>
      </c>
      <c r="AW22" s="15"/>
      <c r="AX22" s="15"/>
      <c r="AY22" s="15"/>
      <c r="AZ22" s="15"/>
      <c r="BA22" s="15"/>
      <c r="BB22" s="1"/>
      <c r="BC22" s="15"/>
      <c r="BD22" s="15"/>
      <c r="BE22" s="15"/>
      <c r="BF22" s="15"/>
    </row>
    <row r="23" spans="1:61" ht="48.75" customHeight="1" thickBot="1" x14ac:dyDescent="0.3">
      <c r="A23" s="78"/>
      <c r="B23" s="79"/>
      <c r="C23" s="47"/>
      <c r="D23" s="41"/>
      <c r="E23" s="48"/>
      <c r="F23" s="43">
        <f>F22*O22</f>
        <v>17841.599999999999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28"/>
      <c r="V23" s="43">
        <f>V22*AD22</f>
        <v>14484.01</v>
      </c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43">
        <f>AJ22*AQ22</f>
        <v>19593.900000000001</v>
      </c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5"/>
      <c r="BB23" s="17"/>
    </row>
    <row r="24" spans="1:61" s="16" customFormat="1" ht="74.25" customHeight="1" x14ac:dyDescent="0.25">
      <c r="A24" s="78"/>
      <c r="B24" s="79"/>
      <c r="C24" s="46" t="s">
        <v>28</v>
      </c>
      <c r="D24" s="40" t="s">
        <v>17</v>
      </c>
      <c r="E24" s="42">
        <v>1</v>
      </c>
      <c r="F24" s="38">
        <f>E24</f>
        <v>1</v>
      </c>
      <c r="G24" s="37"/>
      <c r="H24" s="37"/>
      <c r="I24" s="37"/>
      <c r="J24" s="37"/>
      <c r="K24" s="22" t="s">
        <v>6</v>
      </c>
      <c r="L24" s="37">
        <v>1</v>
      </c>
      <c r="M24" s="37"/>
      <c r="N24" s="23" t="s">
        <v>7</v>
      </c>
      <c r="O24" s="39">
        <v>4332.72</v>
      </c>
      <c r="P24" s="39"/>
      <c r="Q24" s="39"/>
      <c r="R24" s="39"/>
      <c r="S24" s="24"/>
      <c r="T24" s="25" t="s">
        <v>8</v>
      </c>
      <c r="U24" s="26"/>
      <c r="V24" s="38">
        <f>E24</f>
        <v>1</v>
      </c>
      <c r="W24" s="37"/>
      <c r="X24" s="37"/>
      <c r="Y24" s="37"/>
      <c r="Z24" s="37"/>
      <c r="AA24" s="22" t="s">
        <v>6</v>
      </c>
      <c r="AB24" s="27">
        <v>1</v>
      </c>
      <c r="AC24" s="23" t="s">
        <v>7</v>
      </c>
      <c r="AD24" s="127">
        <v>5632.91</v>
      </c>
      <c r="AE24" s="127"/>
      <c r="AF24" s="127"/>
      <c r="AG24" s="127"/>
      <c r="AH24" s="24"/>
      <c r="AI24" s="25" t="s">
        <v>8</v>
      </c>
      <c r="AJ24" s="38">
        <f>E24</f>
        <v>1</v>
      </c>
      <c r="AK24" s="37"/>
      <c r="AL24" s="37"/>
      <c r="AM24" s="22" t="s">
        <v>6</v>
      </c>
      <c r="AN24" s="24"/>
      <c r="AO24" s="27">
        <v>1</v>
      </c>
      <c r="AP24" s="23" t="s">
        <v>7</v>
      </c>
      <c r="AQ24" s="39">
        <v>9169.65</v>
      </c>
      <c r="AR24" s="39"/>
      <c r="AS24" s="39"/>
      <c r="AT24" s="39"/>
      <c r="AU24" s="24"/>
      <c r="AV24" s="25" t="s">
        <v>8</v>
      </c>
      <c r="AW24" s="15"/>
      <c r="AX24" s="15"/>
      <c r="AY24" s="15"/>
      <c r="AZ24" s="15"/>
      <c r="BA24" s="15"/>
      <c r="BB24" s="1"/>
      <c r="BC24" s="15"/>
      <c r="BD24" s="15"/>
      <c r="BE24" s="15"/>
      <c r="BF24" s="15"/>
    </row>
    <row r="25" spans="1:61" ht="37.5" customHeight="1" thickBot="1" x14ac:dyDescent="0.3">
      <c r="A25" s="78"/>
      <c r="B25" s="79"/>
      <c r="C25" s="47"/>
      <c r="D25" s="41"/>
      <c r="E25" s="48"/>
      <c r="F25" s="43">
        <f>F24*O24</f>
        <v>4332.72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5"/>
      <c r="U25" s="28"/>
      <c r="V25" s="43">
        <f>V24*AD24</f>
        <v>5632.91</v>
      </c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5"/>
      <c r="AJ25" s="43">
        <f>AJ24*AQ24</f>
        <v>9169.65</v>
      </c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5"/>
      <c r="BB25" s="17"/>
    </row>
    <row r="26" spans="1:61" ht="37.5" customHeight="1" thickBot="1" x14ac:dyDescent="0.3">
      <c r="A26" s="80"/>
      <c r="B26" s="47"/>
      <c r="C26" s="29" t="s">
        <v>14</v>
      </c>
      <c r="D26" s="29"/>
      <c r="E26" s="30"/>
      <c r="F26" s="36">
        <f>F13+F15+F17+F19+F21+F23+F25</f>
        <v>128976.21000000002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1"/>
      <c r="V26" s="121">
        <f>V13+V15+V17+V19+V21+V23+V25</f>
        <v>127801.95000000001</v>
      </c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3"/>
      <c r="AJ26" s="35">
        <f>AJ13+AJ15+AJ17+AJ19+AJ21+AJ23+AJ25</f>
        <v>145985.88999999998</v>
      </c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124"/>
      <c r="BB26" s="17"/>
      <c r="BI26" s="33"/>
    </row>
    <row r="27" spans="1:61" ht="18.75" customHeight="1" x14ac:dyDescent="0.25">
      <c r="A27" s="37" t="s">
        <v>29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15"/>
      <c r="AG27" s="125">
        <v>127801.95</v>
      </c>
      <c r="AH27" s="126"/>
      <c r="AI27" s="126"/>
      <c r="AJ27" s="12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61" x14ac:dyDescent="0.25">
      <c r="A28" s="34"/>
      <c r="B28" s="34"/>
      <c r="C28" s="34"/>
      <c r="D28" s="34"/>
      <c r="E28" s="34"/>
      <c r="F28" s="18"/>
      <c r="G28" s="18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61" x14ac:dyDescent="0.25"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spans="1:61" x14ac:dyDescent="0.25"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spans="1:61" x14ac:dyDescent="0.25"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61" x14ac:dyDescent="0.25"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30:58" x14ac:dyDescent="0.25"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30:58" x14ac:dyDescent="0.25"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30:58" x14ac:dyDescent="0.25"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</sheetData>
  <mergeCells count="143">
    <mergeCell ref="C22:C23"/>
    <mergeCell ref="D22:D23"/>
    <mergeCell ref="E22:E23"/>
    <mergeCell ref="F22:J22"/>
    <mergeCell ref="L22:M22"/>
    <mergeCell ref="F23:T23"/>
    <mergeCell ref="V23:AI23"/>
    <mergeCell ref="AJ23:AV23"/>
    <mergeCell ref="C24:C25"/>
    <mergeCell ref="D24:D25"/>
    <mergeCell ref="E24:E25"/>
    <mergeCell ref="F24:J24"/>
    <mergeCell ref="L24:M24"/>
    <mergeCell ref="O24:R24"/>
    <mergeCell ref="V24:Z24"/>
    <mergeCell ref="AD24:AG24"/>
    <mergeCell ref="AJ24:AL24"/>
    <mergeCell ref="AQ24:AT24"/>
    <mergeCell ref="F25:T25"/>
    <mergeCell ref="V25:AI25"/>
    <mergeCell ref="AJ25:AV25"/>
    <mergeCell ref="AQ20:AT20"/>
    <mergeCell ref="F21:T21"/>
    <mergeCell ref="V21:AI21"/>
    <mergeCell ref="AJ21:AV21"/>
    <mergeCell ref="O22:R22"/>
    <mergeCell ref="V22:Z22"/>
    <mergeCell ref="AD22:AG22"/>
    <mergeCell ref="AJ22:AL22"/>
    <mergeCell ref="AQ22:AT22"/>
    <mergeCell ref="C20:C21"/>
    <mergeCell ref="D20:D21"/>
    <mergeCell ref="E20:E21"/>
    <mergeCell ref="F20:J20"/>
    <mergeCell ref="L20:M20"/>
    <mergeCell ref="O20:R20"/>
    <mergeCell ref="V20:Z20"/>
    <mergeCell ref="AD20:AG20"/>
    <mergeCell ref="AJ20:AL20"/>
    <mergeCell ref="O18:R18"/>
    <mergeCell ref="V18:Z18"/>
    <mergeCell ref="AD18:AG18"/>
    <mergeCell ref="AJ18:AL18"/>
    <mergeCell ref="AQ18:AT18"/>
    <mergeCell ref="C18:C19"/>
    <mergeCell ref="D18:D19"/>
    <mergeCell ref="E18:E19"/>
    <mergeCell ref="F18:J18"/>
    <mergeCell ref="L18:M18"/>
    <mergeCell ref="F19:T19"/>
    <mergeCell ref="V19:AI19"/>
    <mergeCell ref="AJ19:AV19"/>
    <mergeCell ref="A1:AV1"/>
    <mergeCell ref="AE2:AG2"/>
    <mergeCell ref="AJ2:AQ2"/>
    <mergeCell ref="AR2:AT2"/>
    <mergeCell ref="A4:B5"/>
    <mergeCell ref="C4:AV5"/>
    <mergeCell ref="V7:Y7"/>
    <mergeCell ref="Z7:AI7"/>
    <mergeCell ref="AJ7:AL7"/>
    <mergeCell ref="AM7:AV7"/>
    <mergeCell ref="F8:U8"/>
    <mergeCell ref="V8:AI8"/>
    <mergeCell ref="AJ8:AV8"/>
    <mergeCell ref="A6:B6"/>
    <mergeCell ref="F6:T6"/>
    <mergeCell ref="V6:AI6"/>
    <mergeCell ref="AJ6:AV6"/>
    <mergeCell ref="A7:B26"/>
    <mergeCell ref="C7:C11"/>
    <mergeCell ref="D7:D11"/>
    <mergeCell ref="E7:E11"/>
    <mergeCell ref="F7:I7"/>
    <mergeCell ref="J7:T7"/>
    <mergeCell ref="AN10:AV10"/>
    <mergeCell ref="F11:I11"/>
    <mergeCell ref="J11:U11"/>
    <mergeCell ref="V11:Y11"/>
    <mergeCell ref="Z11:AI11"/>
    <mergeCell ref="AJ11:AL11"/>
    <mergeCell ref="F10:J10"/>
    <mergeCell ref="K10:U10"/>
    <mergeCell ref="V10:Z10"/>
    <mergeCell ref="AB10:AI10"/>
    <mergeCell ref="AJ10:AM10"/>
    <mergeCell ref="AQ12:AT12"/>
    <mergeCell ref="AM11:AV11"/>
    <mergeCell ref="AD9:AI9"/>
    <mergeCell ref="AJ9:AL9"/>
    <mergeCell ref="AM9:AN9"/>
    <mergeCell ref="AO9:AP9"/>
    <mergeCell ref="AQ9:AV9"/>
    <mergeCell ref="F13:T13"/>
    <mergeCell ref="V13:AI13"/>
    <mergeCell ref="AJ13:AV13"/>
    <mergeCell ref="F9:I9"/>
    <mergeCell ref="J9:L9"/>
    <mergeCell ref="M9:N9"/>
    <mergeCell ref="O9:U9"/>
    <mergeCell ref="V9:X9"/>
    <mergeCell ref="Y9:AB9"/>
    <mergeCell ref="V12:Z12"/>
    <mergeCell ref="AD12:AG12"/>
    <mergeCell ref="AJ12:AL12"/>
    <mergeCell ref="C12:C13"/>
    <mergeCell ref="D12:D13"/>
    <mergeCell ref="E12:E13"/>
    <mergeCell ref="F12:J12"/>
    <mergeCell ref="L12:M12"/>
    <mergeCell ref="O12:R12"/>
    <mergeCell ref="V14:Z14"/>
    <mergeCell ref="AD14:AG14"/>
    <mergeCell ref="AJ14:AL14"/>
    <mergeCell ref="AQ14:AT14"/>
    <mergeCell ref="F15:T15"/>
    <mergeCell ref="V15:AI15"/>
    <mergeCell ref="AJ15:AV15"/>
    <mergeCell ref="O14:R14"/>
    <mergeCell ref="C14:C15"/>
    <mergeCell ref="D14:D15"/>
    <mergeCell ref="E14:E15"/>
    <mergeCell ref="F14:J14"/>
    <mergeCell ref="L14:M14"/>
    <mergeCell ref="V16:Z16"/>
    <mergeCell ref="AD16:AG16"/>
    <mergeCell ref="AJ16:AL16"/>
    <mergeCell ref="AQ16:AT16"/>
    <mergeCell ref="F17:T17"/>
    <mergeCell ref="V17:AI17"/>
    <mergeCell ref="AJ17:AV17"/>
    <mergeCell ref="O16:R16"/>
    <mergeCell ref="C16:C17"/>
    <mergeCell ref="D16:D17"/>
    <mergeCell ref="E16:E17"/>
    <mergeCell ref="F16:J16"/>
    <mergeCell ref="L16:M16"/>
    <mergeCell ref="A28:E28"/>
    <mergeCell ref="V26:AI26"/>
    <mergeCell ref="AJ26:AV26"/>
    <mergeCell ref="F26:T26"/>
    <mergeCell ref="A27:AE27"/>
    <mergeCell ref="AG27:AJ27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2026-06-22T03:47:41Z</dcterms:modified>
</cp:coreProperties>
</file>