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'Лист1'!$A$1:$P$19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<sst xmlns="http://schemas.openxmlformats.org/spreadsheetml/2006/main" xmlns:a="http://schemas.openxmlformats.org/drawingml/2006/main" xmlns:a15="http://schemas.microsoft.com/office/drawing/2012/main" xmlns:asvg="http://schemas.microsoft.com/office/drawing/2016/SVG/main" xmlns:c="http://schemas.openxmlformats.org/drawingml/2006/chart" xmlns:co="http://ncloudtech.com" xmlns:co-ooxml="http://ncloudtech.com/ooxml" xmlns:m="http://schemas.openxmlformats.org/officeDocument/2006/math" xmlns:mc="http://schemas.openxmlformats.org/markup-compatibility/2006" xmlns:o="urn:schemas-microsoft-com:office:office" xmlns:p="http://schemas.openxmlformats.org/presentationml/2006/main" xmlns:pic="http://schemas.openxmlformats.org/drawingml/2006/picture" xmlns:r="http://schemas.openxmlformats.org/officeDocument/2006/relationships" xmlns:s="http://schemas.openxmlformats.org/officeDocument/2006/sharedTypes" xmlns:sl="http://schemas.openxmlformats.org/schemaLibrary/2006/main" xmlns:v="urn:schemas-microsoft-com:vml" xmlns:w="http://schemas.openxmlformats.org/wordprocessingml/2006/main" xmlns:w10="urn:schemas-microsoft-com:office:word" xmlns:w14="http://schemas.microsoft.com/office/word/2010/wordml" xmlns:w15="http://schemas.microsoft.com/office/word/2012/wordml" xmlns:wp="http://schemas.openxmlformats.org/drawingml/2006/wordprocessingDrawing" xmlns:wpg="http://schemas.microsoft.com/office/word/2010/wordprocessingGroup" xmlns:wps="http://schemas.microsoft.com/office/word/2010/wordprocessingShape" xmlns:x="urn:schemas-microsoft-com:office:excel" xmlns:x14="http://schemas.microsoft.com/office/spreadsheetml/2009/9/main" xmlns:xdr="http://schemas.openxmlformats.org/drawingml/2006/spreadsheetDrawing" xmlns:xm="http://schemas.microsoft.com/office/excel/2006/main" mc:Ignorable="co co-ooxml w14 x14 w15">
  <si>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rgb="000000" tint="0"/>
        <sz val="12"/>
        <u val="single"/>
      </rPr>
      <t>О</t>
    </r>
    <r>
      <rPr>
        <rFont val="Times New Roman"/>
        <b val="true"/>
        <color rgb="000000" tint="0"/>
        <sz val="12"/>
        <u val="single"/>
      </rPr>
      <t>боснование начальной (максимальной) цены контракта</t>
    </r>
    <r>
      <rPr>
        <rFont val="Times New Roman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Определение начальной (максимальной) цены государственного контракта на закупку средств  реабилитации </t>
    </r>
    <r>
      <rPr>
        <rFont val="Times New Roman"/>
        <b val="true"/>
        <color rgb="000000" tint="0"/>
        <sz val="12"/>
      </rPr>
      <t>для нужд ФКУ ИК-4 УФСИН России по Республике Башкортостан на основе анализа рыночных цен функционирующего рынка.</t>
    </r>
    <r>
      <t xml:space="preserve">
</t>
    </r>
    <r>
      <rPr>
        <rFont val="Times New Roman"/>
        <b val="true"/>
        <color rgb="000000" tint="0"/>
        <sz val="12"/>
      </rPr>
      <t>Источники информации: коммерческие предложения и сриншоты из сети интернет.</t>
    </r>
    <r>
      <t xml:space="preserve">
</t>
    </r>
    <r>
      <rPr>
        <rFont val="Times New Roman"/>
        <b val="true"/>
        <color rgb="000000" tint="0"/>
        <sz val="12"/>
      </rPr>
      <t>Источник финансирования:</t>
    </r>
    <r>
      <rPr>
        <rFont val="Times New Roman"/>
        <b val="true"/>
        <color rgb="000000" tint="0"/>
        <sz val="12"/>
      </rPr>
      <t xml:space="preserve"> основное бюджетное финансирование (ОБФ)</t>
    </r>
    <r>
      <t xml:space="preserve">
</t>
    </r>
    <r>
      <rPr>
        <rFont val="Times New Roman"/>
        <b val="true"/>
        <color rgb="000000" tint="0"/>
        <sz val="12"/>
      </rPr>
      <t>в ходе исследования рынка были рассмотрены  следующие коммерческие предложения поставщиков:</t>
    </r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</si>
  <si>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</si>
  <si>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</si>
  <si>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</si>
  <si>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</si>
  <si>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</si>
  <si>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</si>
  <si>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</si>
  <si>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</si>
  <si>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</si>
  <si>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</si>
  <si>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>№4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</si>
  <si>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</si>
  <si>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</si>
  <si>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</si>
  <si>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rFont val="Times New Roman"/>
        <b val="false"/>
        <i val="true"/>
        <color theme="1" tint="0"/>
        <sz val="12"/>
      </rPr>
      <t xml:space="preserve">         (не должен превышать 33%)</t>
    </r>
  </si>
  <si>
    <r>
      <rPr>
        <rFont val="Times New Roman"/>
        <b val="true"/>
        <color theme="1" tint="0"/>
        <sz val="12"/>
      </rPr>
      <t>Расчет НМЦК по формуле</t>
    </r>
    <r>
      <rPr>
        <rFont val="Times New Roman"/>
        <color theme="1" tint="0"/>
        <sz val="12"/>
      </rPr>
      <t xml:space="preserve">                             </t>
    </r>
    <r>
      <rPr>
        <rFont val="Times New Roman"/>
        <color theme="1" tint="0"/>
        <sz val="10"/>
      </rPr>
      <t>v - количество (объем) закупаемого товара (работы, услуги);</t>
    </r>
    <r>
      <t xml:space="preserve">
</t>
    </r>
    <r>
      <rPr>
        <rFont val="Times New Roman"/>
        <color theme="1" tint="0"/>
        <sz val="10"/>
      </rPr>
      <t>n - количество значений, используемых в расчете;</t>
    </r>
    <r>
      <t xml:space="preserve">
</t>
    </r>
    <r>
      <rPr>
        <rFont val="Times New Roman"/>
        <color theme="1" tint="0"/>
        <sz val="10"/>
      </rPr>
      <t>i - номер источника ценовой информации;</t>
    </r>
    <r>
      <t xml:space="preserve">
</t>
    </r>
    <r>
      <rPr>
        <rFont val="Times New Roman"/>
        <color theme="1" tint="0"/>
        <sz val="10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</si>
  <si>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</si>
  <si>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</si>
  <si>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</si>
  <si>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Трость опорная регулируемая по высоте, кнопочная регулировка, с УПС</t>
  </si>
  <si>
    <t>шт.</t>
  </si>
  <si>
    <t>Трость белая тактильная складная (1000-1500 мм)</t>
  </si>
  <si>
    <t>шт</t>
  </si>
  <si>
    <t>Чехол на культю голени Х/Б</t>
  </si>
  <si>
    <t>Чехол на культю голени шерстяной</t>
  </si>
  <si>
    <t>Итого:</t>
  </si>
  <si>
    <r>
      <rPr>
        <color theme="1" tint="0"/>
        <sz val="12"/>
        <scheme val="minor"/>
      </rPr>
      <t>На основании п.1 ч.1 ст.22 Федерального закона от 05.04.2013 №44-ФЗ выбран метод сопоставимых рыночных цен (анализа рынка) идентичных товаров.</t>
    </r>
    <r>
      <t xml:space="preserve">
</t>
    </r>
    <r>
      <rPr>
        <color theme="1" tint="0"/>
        <sz val="11"/>
        <scheme val="minor"/>
      </rPr>
      <t>Начальная (максимальная) цена контракта (руб.) определяется по формуле:</t>
    </r>
    <r>
      <t xml:space="preserve">
</t>
    </r>
    <r>
      <rPr>
        <color theme="1" tint="0"/>
        <sz val="11"/>
        <scheme val="minor"/>
      </rPr>
      <t xml:space="preserve">НМЦК=V/n*∑_(i=1)^n▒Цi </t>
    </r>
    <r>
      <t xml:space="preserve">
</t>
    </r>
    <r>
      <rPr>
        <color theme="1" tint="0"/>
        <sz val="11"/>
        <scheme val="minor"/>
      </rPr>
      <t>Исходя из исследования рынка, предлагаю установить начальную (максимальную) цену контракт</t>
    </r>
    <r>
      <rPr>
        <color theme="1" tint="0"/>
        <sz val="11"/>
        <scheme val="minor"/>
      </rPr>
      <t>а 26219 (двадцать шесть тысяч двести девятнадцать</t>
    </r>
    <r>
      <rPr>
        <color theme="1" tint="0"/>
        <sz val="11"/>
        <scheme val="minor"/>
      </rPr>
      <t>) рублей 95  копеек Цена контракта включает стоимость материалов, стоимость тары, плату налогов, сборов и других обязательных платежей).</t>
    </r>
    <r>
      <t xml:space="preserve">
</t>
    </r>
  </si>
  <si>
    <t>Заместитель начальника учреждения</t>
  </si>
  <si>
    <t>подполковник внутренней службы                      ____________________ И.И. Линник</t>
  </si>
  <si>
    <t>"______"_____________________________ 2026г.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</si>
</sst>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0.00;-0.00" formatCode="0.00;-0.00" numFmtId="1002"/>
    <numFmt co:extendedFormatCode="#,##0.000" formatCode="#,##0.000" numFmtId="1003"/>
    <numFmt co:extendedFormatCode="#,##0.00" formatCode="#,##0.00" numFmtId="1004"/>
  </numFmts>
  <fonts count="14">
    <font>
      <name val="Calibri"/>
      <color theme="1" tint="0"/>
      <sz val="11"/>
    </font>
    <font>
      <color theme="1" tint="0"/>
      <sz val="11"/>
      <scheme val="minor"/>
    </font>
    <font>
      <name val="Calibri"/>
      <sz val="12"/>
    </font>
    <font>
      <color theme="1" tint="0"/>
      <sz val="12"/>
      <scheme val="minor"/>
    </font>
    <font>
      <name val="Times New Roman"/>
      <b val="true"/>
      <color rgb="000000" tint="0"/>
      <sz val="12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theme="1" tint="0"/>
      <sz val="11"/>
    </font>
    <font>
      <name val="Times New Roman"/>
      <color rgb="000000" tint="0"/>
      <sz val="12"/>
    </font>
    <font>
      <name val="Times New Roman"/>
      <sz val="12"/>
    </font>
    <font>
      <name val="Calibri"/>
      <sz val="11"/>
    </font>
    <font>
      <b val="true"/>
      <sz val="12"/>
      <scheme val="minor"/>
    </font>
    <font>
      <name val="Times New Roman"/>
      <b val="true"/>
      <color rgb="000000" tint="0"/>
      <sz val="10"/>
    </font>
    <font>
      <name val="Times New Roman"/>
      <b val="true"/>
      <color theme="1" tint="0"/>
      <sz val="10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Font="true" applyNumberFormat="true" borderId="0" fillId="0" fontId="3" numFmtId="1000" quotePrefix="false"/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2" fillId="0" fontId="4" numFmtId="1000" quotePrefix="false">
      <alignment horizontal="left" vertical="center" wrapText="true"/>
    </xf>
    <xf applyAlignment="true" applyBorder="true" applyFont="true" applyNumberFormat="true" borderId="3" fillId="0" fontId="4" numFmtId="1000" quotePrefix="false">
      <alignment horizontal="left" vertical="center" wrapText="true"/>
    </xf>
    <xf applyAlignment="true" applyBorder="true" applyFont="true" applyNumberFormat="true" borderId="4" fillId="0" fontId="4" numFmtId="1000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ont="true" applyNumberFormat="true" borderId="4" fillId="0" fontId="5" numFmtId="1001" quotePrefix="false">
      <alignment horizontal="center" vertical="top" wrapText="true"/>
    </xf>
    <xf applyAlignment="true" applyBorder="true" applyFont="true" applyNumberFormat="true" borderId="5" fillId="0" fontId="5" numFmtId="1001" quotePrefix="false">
      <alignment horizontal="center" vertical="top" wrapText="true"/>
    </xf>
    <xf applyAlignment="true" applyBorder="true" applyFont="true" applyNumberFormat="true" borderId="6" fillId="0" fontId="5" numFmtId="1001" quotePrefix="false">
      <alignment horizontal="center" vertical="top" wrapText="true"/>
    </xf>
    <xf applyAlignment="true" applyBorder="true" applyFont="true" applyNumberFormat="true" borderId="4" fillId="0" fontId="5" numFmtId="1000" quotePrefix="false">
      <alignment horizontal="center" vertical="top" wrapText="true"/>
    </xf>
    <xf applyAlignment="true" applyBorder="true" applyFont="true" applyNumberFormat="true" borderId="5" fillId="0" fontId="5" numFmtId="1000" quotePrefix="false">
      <alignment horizontal="center" vertical="top" wrapText="true"/>
    </xf>
    <xf applyAlignment="true" applyBorder="true" applyFont="true" applyNumberFormat="true" borderId="6" fillId="0" fontId="5" numFmtId="1000" quotePrefix="false">
      <alignment horizontal="center" vertical="top" wrapText="true"/>
    </xf>
    <xf applyAlignment="true" applyBorder="true" applyFont="true" applyNumberFormat="true" borderId="7" fillId="0" fontId="4" numFmtId="1000" quotePrefix="false">
      <alignment horizontal="center" vertical="center" wrapText="true"/>
    </xf>
    <xf applyAlignment="true" applyBorder="true" applyFont="true" applyNumberFormat="true" borderId="7" fillId="0" fontId="5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ont="true" applyNumberFormat="true" borderId="4" fillId="0" fontId="9" numFmtId="1000" quotePrefix="false">
      <alignment horizontal="left" vertical="center" wrapText="true"/>
    </xf>
    <xf applyAlignment="true" applyBorder="true" applyFont="true" applyNumberFormat="true" borderId="4" fillId="0" fontId="9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4" fillId="0" fontId="6" numFmtId="1002" quotePrefix="false">
      <alignment horizontal="center" vertical="center" wrapText="true"/>
    </xf>
    <xf applyAlignment="true" applyBorder="true" applyFill="true" applyFont="true" applyNumberFormat="true" borderId="4" fillId="2" fontId="6" numFmtId="1002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vertical="center"/>
    </xf>
    <xf applyAlignment="true" applyBorder="true" applyFont="true" applyNumberFormat="true" borderId="9" fillId="0" fontId="5" numFmtId="1000" quotePrefix="false">
      <alignment vertical="center"/>
    </xf>
    <xf applyAlignment="true" applyBorder="true" applyFont="true" applyNumberFormat="true" borderId="10" fillId="0" fontId="5" numFmtId="1000" quotePrefix="false">
      <alignment vertical="center"/>
    </xf>
    <xf applyAlignment="true" applyBorder="true" applyFont="true" applyNumberFormat="true" borderId="4" fillId="0" fontId="5" numFmtId="1003" quotePrefix="false">
      <alignment horizontal="center" vertical="center"/>
    </xf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11" fillId="0" fontId="1" numFmtId="1000" quotePrefix="false">
      <alignment horizontal="left" vertical="center" wrapText="true"/>
    </xf>
    <xf applyFont="true" borderId="0" fillId="0" fontId="10" quotePrefix="false"/>
    <xf applyAlignment="true" applyFont="true" applyNumberFormat="true" borderId="0" fillId="0" fontId="11" numFmtId="1000" quotePrefix="false">
      <alignment horizontal="left" vertical="center" wrapText="true"/>
    </xf>
    <xf applyAlignment="true" applyFont="true" applyNumberFormat="true" borderId="0" fillId="0" fontId="6" numFmtId="1000" quotePrefix="false">
      <alignment horizontal="left" vertical="center"/>
    </xf>
    <xf applyAlignment="true" applyFont="true" applyNumberFormat="true" borderId="0" fillId="0" fontId="3" numFmtId="1001" quotePrefix="false">
      <alignment horizontal="left" vertical="center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6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Font="true" applyNumberFormat="true" borderId="0" fillId="0" fontId="5" numFmtId="1004" quotePrefix="false">
      <alignment vertical="center"/>
    </xf>
    <xf applyAlignment="true" applyFont="true" applyNumberFormat="true" borderId="0" fillId="0" fontId="12" numFmtId="1000" quotePrefix="false">
      <alignment horizontal="center" vertical="center" wrapText="true"/>
    </xf>
    <xf applyAlignment="true" applyFont="true" applyNumberFormat="true" borderId="0" fillId="0" fontId="1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344"/>
  <sheetViews>
    <sheetView showZeros="true" workbookViewId="0"/>
  </sheetViews>
  <sheetFormatPr baseColWidth="8" customHeight="false" defaultColWidth="8.88671905066646" defaultRowHeight="15.6000003814697" zeroHeight="false"/>
  <cols>
    <col bestFit="true" customWidth="true" max="1" min="1" outlineLevel="0" style="1" width="8.88671905066646"/>
    <col customWidth="true" max="2" min="2" outlineLevel="0" style="1" width="42.0000003383324"/>
    <col customWidth="true" max="3" min="3" outlineLevel="0" style="1" width="8.21875014273397"/>
    <col bestFit="true" customWidth="true" max="4" min="4" outlineLevel="0" style="1" width="8.88671905066646"/>
    <col customWidth="true" max="5" min="5" outlineLevel="0" style="1" width="12.6640618458027"/>
    <col customWidth="true" max="6" min="6" outlineLevel="0" style="1" width="14.5546874511004"/>
    <col customWidth="true" max="7" min="7" outlineLevel="0" style="1" width="13.6640626916336"/>
    <col customWidth="true" hidden="true" max="8" min="8" outlineLevel="0" style="1" width="10.664062184135"/>
    <col customWidth="true" hidden="true" max="9" min="9" outlineLevel="0" style="1" width="10.3320309229013"/>
    <col customWidth="true" max="10" min="10" outlineLevel="0" style="1" width="15.5546869436019"/>
    <col customWidth="true" max="11" min="11" outlineLevel="0" style="1" width="13.1093749022008"/>
    <col customWidth="true" max="12" min="12" outlineLevel="0" style="1" width="11.3320310920675"/>
    <col customWidth="true" max="13" min="13" outlineLevel="0" style="1" width="21.5546879585989"/>
    <col customWidth="true" max="14" min="14" outlineLevel="0" style="1" width="12.6640618458027"/>
    <col customWidth="true" max="15" min="15" outlineLevel="0" style="1" width="13.3320314303999"/>
    <col customWidth="true" max="16" min="16" outlineLevel="0" style="1" width="14.5546874511004"/>
  </cols>
  <sheetData>
    <row customFormat="true" customHeight="true" ht="104.25" outlineLevel="0" r="1" s="2">
      <c r="A1" s="3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5" t="s"/>
    </row>
    <row outlineLevel="0" r="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/>
      <c r="G2" s="8" t="s"/>
      <c r="H2" s="8" t="s"/>
      <c r="I2" s="9" t="s"/>
      <c r="J2" s="10" t="s">
        <v>6</v>
      </c>
      <c r="K2" s="11" t="s"/>
      <c r="L2" s="12" t="s"/>
      <c r="M2" s="13" t="s">
        <v>7</v>
      </c>
      <c r="N2" s="14" t="s"/>
      <c r="O2" s="14" t="s"/>
      <c r="P2" s="15" t="s"/>
    </row>
    <row customHeight="true" ht="147.75" outlineLevel="0" r="3">
      <c r="A3" s="16" t="s"/>
      <c r="B3" s="17" t="s"/>
      <c r="C3" s="17" t="s"/>
      <c r="D3" s="17" t="s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3" t="s">
        <v>13</v>
      </c>
      <c r="K3" s="13" t="s">
        <v>14</v>
      </c>
      <c r="L3" s="13" t="s">
        <v>15</v>
      </c>
      <c r="M3" s="18" t="s">
        <v>16</v>
      </c>
      <c r="N3" s="13" t="s">
        <v>17</v>
      </c>
      <c r="O3" s="13" t="s">
        <v>18</v>
      </c>
      <c r="P3" s="13" t="s">
        <v>19</v>
      </c>
    </row>
    <row customFormat="true" ht="31.2000007629395" outlineLevel="0" r="4" s="19">
      <c r="A4" s="20" t="n">
        <v>1</v>
      </c>
      <c r="B4" s="21" t="s">
        <v>20</v>
      </c>
      <c r="C4" s="22" t="s">
        <v>21</v>
      </c>
      <c r="D4" s="23" t="n">
        <v>1</v>
      </c>
      <c r="E4" s="24" t="n">
        <v>1500</v>
      </c>
      <c r="F4" s="24" t="n">
        <v>1300</v>
      </c>
      <c r="G4" s="24" t="n">
        <v>1500</v>
      </c>
      <c r="H4" s="24" t="n"/>
      <c r="I4" s="24" t="n"/>
      <c r="J4" s="24" t="n">
        <f aca="false" ca="false" dt2D="false" dtr="false" t="normal">AVERAGE(E4:I4)</f>
        <v>1433.3333333333333</v>
      </c>
      <c r="K4" s="24" t="n">
        <f aca="false" ca="false" dt2D="false" dtr="false" t="normal">SQRT(SUM(IF(E4&gt;0, POWER(E4-J4, 2), 0), IF(F4&gt;0, POWER(F4-J4, 2), 0), IF(G4&gt;0, POWER(G4-J4, 2), 0), IF(H4&gt;0, POWER(H4-J4, 2), 0), IF(I4&gt;0, POWER(I4-J4, 2), 0), )/(COUNTA(E4:I4)-1))</f>
        <v>115.47005383792515</v>
      </c>
      <c r="L4" s="24" t="n">
        <f aca="false" ca="false" dt2D="false" dtr="false" t="normal">K4/J4*100</f>
        <v>8.05605026776222</v>
      </c>
      <c r="M4" s="24" t="n">
        <f aca="false" ca="false" dt2D="false" dtr="false" t="normal">D4/COUNTA(E4:I4)*SUM(E4:I4)</f>
        <v>1433.3333333333333</v>
      </c>
      <c r="N4" s="24" t="n">
        <f aca="false" ca="false" dt2D="false" dtr="false" t="normal">M4/D4</f>
        <v>1433.3333333333333</v>
      </c>
      <c r="O4" s="24" t="n">
        <f aca="false" ca="false" dt2D="false" dtr="false" t="normal">ROUNDDOWN(N4, 2)</f>
        <v>1433.33</v>
      </c>
      <c r="P4" s="25" t="n">
        <f aca="false" ca="false" dt2D="false" dtr="false" t="normal">O4*D4</f>
        <v>1433.33</v>
      </c>
    </row>
    <row customFormat="true" ht="31.2000007629395" outlineLevel="0" r="5" s="19">
      <c r="A5" s="20" t="n">
        <v>2</v>
      </c>
      <c r="B5" s="21" t="s">
        <v>22</v>
      </c>
      <c r="C5" s="22" t="s">
        <v>23</v>
      </c>
      <c r="D5" s="23" t="n">
        <v>1</v>
      </c>
      <c r="E5" s="24" t="n">
        <v>2800</v>
      </c>
      <c r="F5" s="24" t="n">
        <v>2100</v>
      </c>
      <c r="G5" s="24" t="n">
        <v>2260</v>
      </c>
      <c r="H5" s="24" t="n"/>
      <c r="I5" s="24" t="n"/>
      <c r="J5" s="24" t="n">
        <f aca="false" ca="false" dt2D="false" dtr="false" t="normal">AVERAGE(E5:I5)</f>
        <v>2386.6666666666665</v>
      </c>
      <c r="K5" s="24" t="n">
        <f aca="false" ca="false" dt2D="false" dtr="false" t="normal">SQRT(SUM(IF(E5&gt;0, POWER(E5-J5, 2), 0), IF(F5&gt;0, POWER(F5-J5, 2), 0), IF(G5&gt;0, POWER(G5-J5, 2), 0), IF(H5&gt;0, POWER(H5-J5, 2), 0), IF(I5&gt;0, POWER(I5-J5, 2), 0), )/(COUNTA(E5:I5)-1))</f>
        <v>366.7878587594379</v>
      </c>
      <c r="L5" s="24" t="n">
        <f aca="false" ca="false" dt2D="false" dtr="false" t="normal">K5/J5*100</f>
        <v>15.368206372602147</v>
      </c>
      <c r="M5" s="24" t="n">
        <f aca="false" ca="false" dt2D="false" dtr="false" t="normal">D5/COUNTA(E5:I5)*SUM(E5:I5)</f>
        <v>2386.6666666666665</v>
      </c>
      <c r="N5" s="24" t="n">
        <f aca="false" ca="false" dt2D="false" dtr="false" t="normal">M5/D5</f>
        <v>2386.6666666666665</v>
      </c>
      <c r="O5" s="24" t="n">
        <f aca="false" ca="false" dt2D="false" dtr="false" t="normal">ROUNDDOWN(N5, 2)</f>
        <v>2386.66</v>
      </c>
      <c r="P5" s="25" t="n">
        <f aca="false" ca="false" dt2D="false" dtr="false" t="normal">O5*D5</f>
        <v>2386.66</v>
      </c>
    </row>
    <row customFormat="true" ht="15.6000003814697" outlineLevel="0" r="6" s="19">
      <c r="A6" s="20" t="n">
        <v>3</v>
      </c>
      <c r="B6" s="21" t="s">
        <v>24</v>
      </c>
      <c r="C6" s="22" t="s">
        <v>21</v>
      </c>
      <c r="D6" s="23" t="n">
        <v>4</v>
      </c>
      <c r="E6" s="24" t="n">
        <v>1800</v>
      </c>
      <c r="F6" s="24" t="n">
        <v>3000</v>
      </c>
      <c r="G6" s="24" t="n">
        <v>3400</v>
      </c>
      <c r="H6" s="24" t="n"/>
      <c r="I6" s="24" t="n"/>
      <c r="J6" s="24" t="n">
        <f aca="false" ca="false" dt2D="false" dtr="false" t="normal">AVERAGE(E6:I6)</f>
        <v>2733.3333333333335</v>
      </c>
      <c r="K6" s="24" t="n">
        <f aca="false" ca="false" dt2D="false" dtr="false" t="normal">SQRT(SUM(IF(E6&gt;0, POWER(E6-J6, 2), 0), IF(F6&gt;0, POWER(F6-J6, 2), 0), IF(G6&gt;0, POWER(G6-J6, 2), 0), IF(H6&gt;0, POWER(H6-J6, 2), 0), IF(I6&gt;0, POWER(I6-J6, 2), 0), )/(COUNTA(E6:I6)-1))</f>
        <v>832.6663997864531</v>
      </c>
      <c r="L6" s="24" t="n">
        <f aca="false" ca="false" dt2D="false" dtr="false" t="normal">K6/J6*100</f>
        <v>30.46340487023609</v>
      </c>
      <c r="M6" s="24" t="n">
        <f aca="false" ca="false" dt2D="false" dtr="false" t="normal">D6/COUNTA(E6:I6)*SUM(E6:I6)</f>
        <v>10933.333333333332</v>
      </c>
      <c r="N6" s="24" t="n">
        <f aca="false" ca="false" dt2D="false" dtr="false" t="normal">M6/D6</f>
        <v>2733.333333333333</v>
      </c>
      <c r="O6" s="24" t="n">
        <f aca="false" ca="false" dt2D="false" dtr="false" t="normal">ROUNDDOWN(N6, 2)</f>
        <v>2733.33</v>
      </c>
      <c r="P6" s="25" t="n">
        <f aca="false" ca="false" dt2D="false" dtr="false" t="normal">O6*D6</f>
        <v>10933.32</v>
      </c>
    </row>
    <row customFormat="true" ht="15.6000003814697" outlineLevel="0" r="7" s="19">
      <c r="A7" s="20" t="n">
        <v>4</v>
      </c>
      <c r="B7" s="21" t="s">
        <v>25</v>
      </c>
      <c r="C7" s="22" t="s">
        <v>21</v>
      </c>
      <c r="D7" s="23" t="n">
        <v>4</v>
      </c>
      <c r="E7" s="24" t="n">
        <v>1900</v>
      </c>
      <c r="F7" s="24" t="n">
        <v>3200</v>
      </c>
      <c r="G7" s="24" t="n">
        <v>3500</v>
      </c>
      <c r="H7" s="24" t="n"/>
      <c r="I7" s="24" t="n"/>
      <c r="J7" s="24" t="n">
        <f aca="false" ca="false" dt2D="false" dtr="false" t="normal">AVERAGE(E7:I7)</f>
        <v>2866.6666666666665</v>
      </c>
      <c r="K7" s="24" t="n">
        <f aca="false" ca="false" dt2D="false" dtr="false" t="normal">SQRT(SUM(IF(E7&gt;0, POWER(E7-J7, 2), 0), IF(F7&gt;0, POWER(F7-J7, 2), 0), IF(G7&gt;0, POWER(G7-J7, 2), 0), IF(H7&gt;0, POWER(H7-J7, 2), 0), IF(I7&gt;0, POWER(I7-J7, 2), 0), )/(COUNTA(E7:I7)-1))</f>
        <v>850.4900548115382</v>
      </c>
      <c r="L7" s="24" t="n">
        <f aca="false" ca="false" dt2D="false" dtr="false" t="normal">K7/J7*100</f>
        <v>29.668257725983892</v>
      </c>
      <c r="M7" s="24" t="n">
        <f aca="false" ca="false" dt2D="false" dtr="false" t="normal">D7/COUNTA(E7:I7)*SUM(E7:I7)</f>
        <v>11466.666666666666</v>
      </c>
      <c r="N7" s="24" t="n">
        <f aca="false" ca="false" dt2D="false" dtr="false" t="normal">M7/D7</f>
        <v>2866.6666666666665</v>
      </c>
      <c r="O7" s="24" t="n">
        <f aca="false" ca="false" dt2D="false" dtr="false" t="normal">ROUNDDOWN(N7, 2)</f>
        <v>2866.66</v>
      </c>
      <c r="P7" s="25" t="n">
        <f aca="false" ca="false" dt2D="false" dtr="false" t="normal">O7*D7</f>
        <v>11466.64</v>
      </c>
    </row>
    <row outlineLevel="0" r="8">
      <c r="A8" s="26" t="s">
        <v>26</v>
      </c>
      <c r="B8" s="27" t="n"/>
      <c r="C8" s="27" t="n"/>
      <c r="D8" s="27" t="n"/>
      <c r="E8" s="27" t="n"/>
      <c r="F8" s="27" t="n"/>
      <c r="G8" s="27" t="n"/>
      <c r="H8" s="27" t="n"/>
      <c r="I8" s="27" t="n"/>
      <c r="J8" s="27" t="n"/>
      <c r="K8" s="27" t="n"/>
      <c r="L8" s="27" t="n"/>
      <c r="M8" s="27" t="n"/>
      <c r="N8" s="27" t="n"/>
      <c r="O8" s="28" t="n"/>
      <c r="P8" s="29" t="n">
        <f aca="false" ca="false" dt2D="false" dtr="false" t="normal">SUM(P4:P7)</f>
        <v>26219.949999999997</v>
      </c>
    </row>
    <row customFormat="true" customHeight="true" ht="93.75" outlineLevel="0" r="9" s="30">
      <c r="A9" s="31" t="s">
        <v>27</v>
      </c>
      <c r="B9" s="31" t="s"/>
      <c r="C9" s="31" t="s"/>
      <c r="D9" s="31" t="s"/>
      <c r="E9" s="31" t="s"/>
      <c r="F9" s="31" t="s"/>
      <c r="G9" s="31" t="s"/>
      <c r="H9" s="31" t="s"/>
      <c r="I9" s="31" t="s"/>
      <c r="J9" s="31" t="s"/>
      <c r="K9" s="31" t="s"/>
      <c r="L9" s="31" t="s"/>
      <c r="M9" s="31" t="s"/>
      <c r="N9" s="31" t="s"/>
      <c r="O9" s="31" t="s"/>
      <c r="P9" s="31" t="s"/>
    </row>
    <row customFormat="true" ht="15.6000003814697" outlineLevel="0" r="10" s="32">
      <c r="A10" s="33" t="n"/>
      <c r="B10" s="33" t="s"/>
      <c r="C10" s="33" t="s"/>
      <c r="D10" s="33" t="s"/>
      <c r="E10" s="33" t="s"/>
      <c r="F10" s="33" t="s"/>
      <c r="G10" s="33" t="s"/>
      <c r="H10" s="33" t="s"/>
      <c r="I10" s="33" t="s"/>
      <c r="J10" s="33" t="s"/>
      <c r="K10" s="33" t="s"/>
      <c r="L10" s="33" t="s"/>
      <c r="M10" s="33" t="s"/>
      <c r="N10" s="33" t="s"/>
      <c r="O10" s="33" t="s"/>
      <c r="P10" s="33" t="s"/>
    </row>
    <row customHeight="true" ht="18" outlineLevel="0" r="11">
      <c r="A11" s="34" t="s">
        <v>28</v>
      </c>
      <c r="B11" s="34" t="n"/>
      <c r="C11" s="34" t="n"/>
      <c r="D11" s="34" t="n"/>
      <c r="E11" s="35" t="n"/>
      <c r="F11" s="35" t="n"/>
      <c r="G11" s="35" t="n"/>
      <c r="H11" s="36" t="n"/>
      <c r="I11" s="36" t="n"/>
      <c r="J11" s="36" t="n"/>
      <c r="K11" s="36" t="n"/>
      <c r="L11" s="36" t="n"/>
      <c r="M11" s="36" t="n"/>
      <c r="N11" s="36" t="n"/>
      <c r="O11" s="36" t="n"/>
      <c r="P11" s="36" t="n"/>
    </row>
    <row customHeight="true" hidden="true" ht="15" outlineLevel="0" r="12">
      <c r="A12" s="2" t="n"/>
      <c r="B12" s="2" t="n"/>
      <c r="C12" s="2" t="n"/>
      <c r="D12" s="2" t="n"/>
      <c r="E12" s="2" t="n"/>
      <c r="F12" s="37" t="n"/>
      <c r="G12" s="37" t="n"/>
      <c r="H12" s="37" t="n"/>
      <c r="I12" s="37" t="n"/>
      <c r="J12" s="37" t="n"/>
      <c r="K12" s="37" t="n"/>
      <c r="L12" s="37" t="n"/>
      <c r="M12" s="37" t="n"/>
      <c r="N12" s="38" t="n"/>
      <c r="O12" s="38" t="n"/>
      <c r="P12" s="38" t="n"/>
    </row>
    <row outlineLevel="0" r="13">
      <c r="A13" s="37" t="s">
        <v>29</v>
      </c>
      <c r="B13" s="37" t="s"/>
      <c r="C13" s="37" t="s"/>
      <c r="D13" s="37" t="s"/>
      <c r="E13" s="37" t="s"/>
      <c r="F13" s="37" t="s"/>
      <c r="G13" s="37" t="s"/>
      <c r="H13" s="37" t="s"/>
      <c r="I13" s="37" t="s"/>
      <c r="J13" s="37" t="s"/>
      <c r="K13" s="37" t="s"/>
      <c r="L13" s="37" t="s"/>
      <c r="M13" s="37" t="s"/>
      <c r="N13" s="37" t="s"/>
      <c r="O13" s="37" t="s"/>
      <c r="P13" s="37" t="s"/>
    </row>
    <row outlineLevel="0"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outlineLevel="0" r="15">
      <c r="A15" s="37" t="s">
        <v>30</v>
      </c>
      <c r="B15" s="37" t="s"/>
      <c r="C15" s="37" t="s"/>
      <c r="D15" s="37" t="s"/>
      <c r="E15" s="37" t="s"/>
      <c r="F15" s="37" t="s"/>
      <c r="G15" s="37" t="s"/>
      <c r="H15" s="37" t="s"/>
      <c r="I15" s="37" t="n"/>
      <c r="J15" s="37" t="n"/>
      <c r="K15" s="37" t="n"/>
      <c r="L15" s="39" t="n"/>
      <c r="M15" s="37" t="n"/>
      <c r="N15" s="38" t="n"/>
      <c r="O15" s="38" t="n"/>
      <c r="P15" s="38" t="n"/>
    </row>
    <row outlineLevel="0" r="16">
      <c r="A16" s="2" t="n"/>
      <c r="B16" s="2" t="n"/>
      <c r="C16" s="2" t="n"/>
      <c r="D16" s="2" t="n"/>
      <c r="E16" s="2" t="n"/>
      <c r="F16" s="0" t="n"/>
      <c r="G16" s="0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outlineLevel="0" r="17">
      <c r="A17" s="2" t="n"/>
      <c r="B17" s="2" t="n"/>
      <c r="C17" s="2" t="n"/>
      <c r="D17" s="2" t="n"/>
      <c r="E17" s="2" t="n"/>
      <c r="F17" s="0" t="n"/>
      <c r="G17" s="0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outlineLevel="0" r="18">
      <c r="A18" s="2" t="n"/>
      <c r="B18" s="2" t="n"/>
      <c r="C18" s="2" t="n"/>
      <c r="D18" s="2" t="n"/>
      <c r="E18" s="2" t="n"/>
      <c r="F18" s="0" t="n"/>
      <c r="G18" s="0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outlineLevel="0" r="19">
      <c r="A19" s="2" t="n"/>
      <c r="B19" s="2" t="n"/>
      <c r="C19" s="2" t="n"/>
      <c r="D19" s="2" t="n"/>
      <c r="E19" s="2" t="n"/>
      <c r="F19" s="0" t="n"/>
      <c r="G19" s="0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outlineLevel="0"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outlineLevel="0" r="21">
      <c r="A21" s="36" t="n"/>
      <c r="B21" s="36" t="s"/>
      <c r="C21" s="36" t="s"/>
      <c r="D21" s="36" t="s"/>
      <c r="E21" s="36" t="s"/>
      <c r="F21" s="36" t="s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outlineLevel="0"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outlineLevel="0"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outlineLevel="0"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outlineLevel="0"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outlineLevel="0"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outlineLevel="0"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outlineLevel="0"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outlineLevel="0"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outlineLevel="0"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outlineLevel="0"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outlineLevel="0"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outlineLevel="0"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outlineLevel="0"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outlineLevel="0"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outlineLevel="0"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outlineLevel="0"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outlineLevel="0"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outlineLevel="0"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outlineLevel="0"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outlineLevel="0"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outlineLevel="0"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outlineLevel="0"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outlineLevel="0"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outlineLevel="0"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outlineLevel="0"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outlineLevel="0"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outlineLevel="0"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outlineLevel="0"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outlineLevel="0"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outlineLevel="0"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outlineLevel="0"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outlineLevel="0"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outlineLevel="0"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outlineLevel="0"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outlineLevel="0"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outlineLevel="0"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outlineLevel="0"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outlineLevel="0"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outlineLevel="0"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outlineLevel="0"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outlineLevel="0"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outlineLevel="0"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outlineLevel="0"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outlineLevel="0"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outlineLevel="0"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outlineLevel="0"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outlineLevel="0"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outlineLevel="0"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outlineLevel="0"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outlineLevel="0"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outlineLevel="0"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outlineLevel="0"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outlineLevel="0"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outlineLevel="0"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outlineLevel="0"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outlineLevel="0"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outlineLevel="0"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outlineLevel="0"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outlineLevel="0"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outlineLevel="0"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outlineLevel="0"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outlineLevel="0"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outlineLevel="0"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outlineLevel="0"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outlineLevel="0"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outlineLevel="0"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outlineLevel="0"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outlineLevel="0"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outlineLevel="0"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outlineLevel="0"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outlineLevel="0"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outlineLevel="0"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outlineLevel="0"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outlineLevel="0"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outlineLevel="0"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outlineLevel="0"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</row>
    <row outlineLevel="0"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</row>
    <row outlineLevel="0"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</row>
    <row outlineLevel="0"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</row>
    <row outlineLevel="0"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</row>
    <row outlineLevel="0"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</row>
    <row outlineLevel="0"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</row>
    <row outlineLevel="0"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</row>
    <row outlineLevel="0"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</row>
    <row outlineLevel="0"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</row>
    <row outlineLevel="0"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</row>
    <row outlineLevel="0" r="110">
      <c r="A110" s="2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</row>
    <row outlineLevel="0" r="111">
      <c r="A111" s="2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</row>
    <row outlineLevel="0" r="112">
      <c r="A112" s="2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</row>
    <row outlineLevel="0"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</row>
    <row outlineLevel="0" r="114">
      <c r="A114" s="2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</row>
    <row outlineLevel="0"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</row>
    <row outlineLevel="0" r="116">
      <c r="A116" s="2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</row>
    <row outlineLevel="0" r="117">
      <c r="A117" s="2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</row>
    <row outlineLevel="0" r="118">
      <c r="A118" s="2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</row>
    <row outlineLevel="0" r="119">
      <c r="A119" s="2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</row>
    <row outlineLevel="0" r="120">
      <c r="A120" s="2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</row>
    <row outlineLevel="0" r="121">
      <c r="A121" s="2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</row>
    <row outlineLevel="0" r="122">
      <c r="A122" s="2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</row>
    <row outlineLevel="0"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</row>
    <row outlineLevel="0" r="124">
      <c r="A124" s="2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</row>
    <row outlineLevel="0" r="125">
      <c r="A125" s="2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</row>
    <row outlineLevel="0" r="126">
      <c r="A126" s="2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</row>
    <row outlineLevel="0" r="127">
      <c r="A127" s="2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</row>
    <row outlineLevel="0" r="128">
      <c r="A128" s="2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</row>
    <row outlineLevel="0" r="129">
      <c r="A129" s="2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</row>
    <row outlineLevel="0" r="130">
      <c r="A130" s="2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</row>
    <row outlineLevel="0" r="131">
      <c r="A131" s="2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</row>
    <row outlineLevel="0" r="132">
      <c r="A132" s="2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</row>
    <row outlineLevel="0" r="133">
      <c r="A133" s="2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</row>
    <row outlineLevel="0" r="134">
      <c r="A134" s="2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</row>
    <row outlineLevel="0" r="135">
      <c r="A135" s="2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</row>
    <row outlineLevel="0" r="136">
      <c r="A136" s="2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</row>
    <row outlineLevel="0" r="137">
      <c r="A137" s="2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</row>
    <row outlineLevel="0" r="138">
      <c r="A138" s="2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</row>
    <row outlineLevel="0"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</row>
    <row outlineLevel="0" r="140">
      <c r="A140" s="2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</row>
    <row outlineLevel="0"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</row>
    <row outlineLevel="0"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</row>
    <row outlineLevel="0"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</row>
    <row outlineLevel="0"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</row>
    <row outlineLevel="0" r="145">
      <c r="A145" s="2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</row>
    <row outlineLevel="0" r="146">
      <c r="A146" s="2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</row>
    <row outlineLevel="0" r="147">
      <c r="A147" s="2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</row>
    <row outlineLevel="0" r="148">
      <c r="A148" s="2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</row>
    <row outlineLevel="0" r="149">
      <c r="A149" s="2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</row>
    <row outlineLevel="0" r="150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</row>
    <row outlineLevel="0"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</row>
    <row outlineLevel="0"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</row>
    <row outlineLevel="0" r="153">
      <c r="A153" s="2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</row>
    <row outlineLevel="0" r="154">
      <c r="A154" s="2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</row>
    <row outlineLevel="0" r="155">
      <c r="A155" s="2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</row>
    <row outlineLevel="0"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</row>
    <row outlineLevel="0"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</row>
    <row outlineLevel="0" r="158">
      <c r="A158" s="2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</row>
    <row outlineLevel="0" r="159">
      <c r="A159" s="2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</row>
    <row outlineLevel="0" r="160">
      <c r="A160" s="2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</row>
    <row outlineLevel="0" r="161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</row>
    <row outlineLevel="0" r="162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</row>
    <row outlineLevel="0" r="163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</row>
    <row outlineLevel="0" r="16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</row>
    <row outlineLevel="0" r="165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</row>
    <row outlineLevel="0" r="166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outlineLevel="0" r="167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outlineLevel="0" r="168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outlineLevel="0" r="169">
      <c r="A169" s="2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outlineLevel="0" r="170">
      <c r="A170" s="2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outlineLevel="0"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outlineLevel="0" r="172">
      <c r="A172" s="2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outlineLevel="0" r="175">
      <c r="A175" s="2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outlineLevel="0" r="176">
      <c r="A176" s="2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outlineLevel="0" r="177">
      <c r="A177" s="2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outlineLevel="0" r="178">
      <c r="A178" s="2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  <row outlineLevel="0"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</row>
    <row outlineLevel="0" r="180">
      <c r="A180" s="2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</row>
    <row outlineLevel="0" r="181">
      <c r="A181" s="2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</row>
    <row outlineLevel="0" r="182">
      <c r="A182" s="2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</row>
    <row outlineLevel="0" r="183">
      <c r="A183" s="2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</row>
    <row outlineLevel="0" r="184">
      <c r="A184" s="2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</row>
    <row outlineLevel="0" r="185">
      <c r="A185" s="2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</row>
    <row outlineLevel="0" r="186">
      <c r="A186" s="2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</row>
    <row outlineLevel="0" r="187">
      <c r="A187" s="2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</row>
    <row outlineLevel="0" r="188">
      <c r="A188" s="2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</row>
    <row outlineLevel="0" r="189">
      <c r="A189" s="2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</row>
    <row outlineLevel="0" r="190">
      <c r="A190" s="2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</row>
    <row outlineLevel="0" r="191">
      <c r="A191" s="2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</row>
    <row outlineLevel="0" r="192">
      <c r="A192" s="2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</row>
    <row outlineLevel="0" r="193">
      <c r="A193" s="2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</row>
    <row outlineLevel="0" r="194">
      <c r="A194" s="2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</row>
    <row outlineLevel="0" r="195">
      <c r="A195" s="2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</row>
    <row outlineLevel="0" r="196">
      <c r="A196" s="2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</row>
    <row outlineLevel="0" r="197">
      <c r="A197" s="2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</row>
    <row outlineLevel="0" r="198">
      <c r="A198" s="2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</row>
    <row outlineLevel="0" r="199">
      <c r="A199" s="2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</row>
    <row outlineLevel="0" r="200">
      <c r="A200" s="2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</row>
    <row outlineLevel="0" r="201">
      <c r="A201" s="2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</row>
    <row outlineLevel="0" r="202">
      <c r="A202" s="2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</row>
    <row outlineLevel="0" r="203">
      <c r="A203" s="2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</row>
    <row outlineLevel="0" r="204">
      <c r="A204" s="2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</row>
    <row outlineLevel="0" r="205">
      <c r="A205" s="2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</row>
    <row outlineLevel="0" r="206">
      <c r="A206" s="2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</row>
    <row outlineLevel="0" r="207">
      <c r="A207" s="2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</row>
    <row outlineLevel="0" r="208">
      <c r="A208" s="2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</row>
    <row outlineLevel="0" r="209">
      <c r="A209" s="2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</row>
    <row outlineLevel="0" r="210">
      <c r="A210" s="2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</row>
    <row outlineLevel="0" r="211">
      <c r="A211" s="2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</row>
    <row outlineLevel="0" r="212">
      <c r="A212" s="2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</row>
    <row outlineLevel="0" r="213">
      <c r="A213" s="2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</row>
    <row outlineLevel="0" r="214">
      <c r="A214" s="2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</row>
    <row outlineLevel="0" r="215">
      <c r="A215" s="2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</row>
    <row outlineLevel="0" r="216">
      <c r="A216" s="2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</row>
    <row outlineLevel="0" r="217">
      <c r="A217" s="2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</row>
    <row outlineLevel="0" r="218">
      <c r="A218" s="2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</row>
    <row outlineLevel="0" r="219">
      <c r="A219" s="2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</row>
    <row outlineLevel="0" r="220">
      <c r="A220" s="2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</row>
    <row outlineLevel="0" r="221">
      <c r="A221" s="2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</row>
    <row outlineLevel="0" r="222">
      <c r="A222" s="2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</row>
    <row outlineLevel="0" r="223">
      <c r="A223" s="2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</row>
    <row outlineLevel="0" r="224">
      <c r="A224" s="2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</row>
    <row outlineLevel="0" r="225">
      <c r="A225" s="2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</row>
    <row outlineLevel="0" r="226">
      <c r="A226" s="2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</row>
    <row outlineLevel="0" r="227">
      <c r="A227" s="2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</row>
    <row outlineLevel="0" r="228">
      <c r="A228" s="2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</row>
    <row outlineLevel="0" r="229">
      <c r="A229" s="2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</row>
    <row outlineLevel="0" r="230">
      <c r="A230" s="2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</row>
    <row outlineLevel="0" r="231">
      <c r="A231" s="2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</row>
    <row outlineLevel="0" r="232">
      <c r="A232" s="2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</row>
    <row outlineLevel="0" r="233">
      <c r="A233" s="2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</row>
    <row outlineLevel="0" r="234">
      <c r="A234" s="2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</row>
    <row outlineLevel="0" r="235">
      <c r="A235" s="2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</row>
    <row outlineLevel="0" r="236">
      <c r="A236" s="2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</row>
    <row outlineLevel="0" r="237">
      <c r="A237" s="2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</row>
    <row outlineLevel="0" r="238">
      <c r="A238" s="2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</row>
    <row outlineLevel="0" r="239">
      <c r="A239" s="2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</row>
    <row outlineLevel="0" r="240">
      <c r="A240" s="2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</row>
    <row outlineLevel="0" r="241">
      <c r="A241" s="2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</row>
    <row outlineLevel="0" r="242">
      <c r="A242" s="2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</row>
    <row outlineLevel="0" r="243">
      <c r="A243" s="2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</row>
    <row outlineLevel="0" r="244">
      <c r="A244" s="2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</row>
    <row outlineLevel="0" r="245">
      <c r="A245" s="2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</row>
    <row outlineLevel="0" r="246">
      <c r="A246" s="2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</row>
    <row outlineLevel="0" r="247">
      <c r="A247" s="2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</row>
    <row outlineLevel="0" r="248">
      <c r="A248" s="2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</row>
    <row outlineLevel="0" r="249">
      <c r="A249" s="2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</row>
    <row outlineLevel="0" r="250">
      <c r="A250" s="2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</row>
    <row outlineLevel="0" r="251">
      <c r="A251" s="2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</row>
    <row outlineLevel="0" r="252">
      <c r="A252" s="2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</row>
    <row outlineLevel="0" r="253">
      <c r="A253" s="2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</row>
    <row outlineLevel="0" r="254">
      <c r="A254" s="2" t="n"/>
      <c r="B254" s="2" t="n"/>
      <c r="C254" s="2" t="n"/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  <c r="P254" s="2" t="n"/>
    </row>
    <row outlineLevel="0" r="255">
      <c r="A255" s="2" t="n"/>
      <c r="B255" s="2" t="n"/>
      <c r="C255" s="2" t="n"/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  <c r="P255" s="2" t="n"/>
    </row>
    <row outlineLevel="0" r="256">
      <c r="A256" s="2" t="n"/>
      <c r="B256" s="2" t="n"/>
      <c r="C256" s="2" t="n"/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  <c r="P256" s="2" t="n"/>
    </row>
    <row outlineLevel="0" r="257">
      <c r="A257" s="2" t="n"/>
      <c r="B257" s="2" t="n"/>
      <c r="C257" s="2" t="n"/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  <c r="P257" s="2" t="n"/>
    </row>
    <row outlineLevel="0" r="258">
      <c r="A258" s="2" t="n"/>
      <c r="B258" s="2" t="n"/>
      <c r="C258" s="2" t="n"/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  <c r="P258" s="2" t="n"/>
    </row>
    <row outlineLevel="0" r="259">
      <c r="A259" s="2" t="n"/>
      <c r="B259" s="2" t="n"/>
      <c r="C259" s="2" t="n"/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  <c r="P259" s="2" t="n"/>
    </row>
    <row outlineLevel="0" r="260">
      <c r="A260" s="2" t="n"/>
      <c r="B260" s="2" t="n"/>
      <c r="C260" s="2" t="n"/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  <c r="P260" s="2" t="n"/>
    </row>
    <row outlineLevel="0" r="261">
      <c r="A261" s="2" t="n"/>
      <c r="B261" s="2" t="n"/>
      <c r="C261" s="2" t="n"/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  <c r="P261" s="2" t="n"/>
    </row>
    <row outlineLevel="0" r="262">
      <c r="A262" s="2" t="n"/>
      <c r="B262" s="2" t="n"/>
      <c r="C262" s="2" t="n"/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  <c r="P262" s="2" t="n"/>
    </row>
    <row outlineLevel="0" r="263">
      <c r="A263" s="2" t="n"/>
      <c r="B263" s="2" t="n"/>
      <c r="C263" s="2" t="n"/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  <c r="P263" s="2" t="n"/>
    </row>
    <row outlineLevel="0" r="264">
      <c r="A264" s="2" t="n"/>
      <c r="B264" s="2" t="n"/>
      <c r="C264" s="2" t="n"/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  <c r="P264" s="2" t="n"/>
    </row>
    <row outlineLevel="0" r="265">
      <c r="A265" s="2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</row>
    <row outlineLevel="0" r="266">
      <c r="A266" s="2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</row>
    <row outlineLevel="0" r="267">
      <c r="A267" s="2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</row>
    <row outlineLevel="0" r="268">
      <c r="A268" s="2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</row>
    <row outlineLevel="0" r="269">
      <c r="A269" s="2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</row>
    <row outlineLevel="0" r="270">
      <c r="A270" s="2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</row>
    <row outlineLevel="0" r="271">
      <c r="A271" s="2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</row>
    <row outlineLevel="0" r="272">
      <c r="A272" s="2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</row>
    <row outlineLevel="0" r="273">
      <c r="A273" s="2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</row>
    <row outlineLevel="0" r="274">
      <c r="A274" s="2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</row>
    <row outlineLevel="0" r="275">
      <c r="A275" s="2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</row>
    <row outlineLevel="0" r="276">
      <c r="A276" s="2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</row>
    <row outlineLevel="0" r="277">
      <c r="A277" s="2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</row>
    <row outlineLevel="0" r="278">
      <c r="A278" s="2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</row>
    <row outlineLevel="0" r="279">
      <c r="A279" s="2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</row>
    <row outlineLevel="0" r="280">
      <c r="A280" s="2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</row>
    <row outlineLevel="0" r="281">
      <c r="A281" s="2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</row>
    <row outlineLevel="0" r="282">
      <c r="A282" s="2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</row>
    <row outlineLevel="0" r="283">
      <c r="A283" s="2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</row>
    <row outlineLevel="0" r="284">
      <c r="A284" s="2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</row>
    <row outlineLevel="0" r="285">
      <c r="A285" s="2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</row>
    <row outlineLevel="0" r="286">
      <c r="A286" s="2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</row>
    <row outlineLevel="0" r="287">
      <c r="A287" s="2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</row>
    <row outlineLevel="0" r="288">
      <c r="A288" s="2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</row>
    <row outlineLevel="0" r="289">
      <c r="A289" s="2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</row>
    <row outlineLevel="0" r="290">
      <c r="A290" s="2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</row>
    <row outlineLevel="0" r="291">
      <c r="A291" s="2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</row>
    <row outlineLevel="0" r="292">
      <c r="A292" s="2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</row>
    <row outlineLevel="0" r="293">
      <c r="A293" s="2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</row>
    <row outlineLevel="0" r="294">
      <c r="A294" s="2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</row>
    <row outlineLevel="0" r="295">
      <c r="A295" s="2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</row>
    <row outlineLevel="0" r="296">
      <c r="A296" s="2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</row>
    <row outlineLevel="0" r="297">
      <c r="A297" s="2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</row>
    <row outlineLevel="0" r="298">
      <c r="A298" s="2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</row>
    <row outlineLevel="0" r="299">
      <c r="A299" s="2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</row>
    <row outlineLevel="0" r="300">
      <c r="A300" s="2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</row>
    <row outlineLevel="0" r="301">
      <c r="A301" s="2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</row>
    <row outlineLevel="0" r="302">
      <c r="A302" s="2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</row>
    <row outlineLevel="0" r="303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</row>
    <row outlineLevel="0" r="304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</row>
    <row outlineLevel="0" r="305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</row>
    <row outlineLevel="0" r="306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</row>
    <row outlineLevel="0" r="307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</row>
    <row outlineLevel="0" r="30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</row>
    <row outlineLevel="0" r="309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</row>
    <row outlineLevel="0" r="310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</row>
    <row outlineLevel="0" r="311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</row>
    <row outlineLevel="0" r="312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</row>
    <row outlineLevel="0" r="313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</row>
    <row outlineLevel="0" r="314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</row>
    <row outlineLevel="0" r="315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</row>
    <row outlineLevel="0" r="316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</row>
    <row outlineLevel="0" r="317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</row>
    <row outlineLevel="0" r="31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</row>
    <row outlineLevel="0" r="319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</row>
    <row outlineLevel="0" r="320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</row>
    <row outlineLevel="0" r="321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</row>
    <row outlineLevel="0" r="322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</row>
    <row outlineLevel="0" r="323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</row>
    <row outlineLevel="0" r="324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</row>
    <row outlineLevel="0" r="325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</row>
    <row outlineLevel="0" r="326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</row>
    <row outlineLevel="0" r="327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</row>
    <row outlineLevel="0" r="32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</row>
    <row outlineLevel="0" r="329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</row>
    <row outlineLevel="0" r="330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</row>
    <row outlineLevel="0" r="331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</row>
    <row outlineLevel="0" r="332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</row>
    <row outlineLevel="0" r="333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</row>
    <row outlineLevel="0" r="334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</row>
    <row outlineLevel="0" r="335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</row>
    <row outlineLevel="0" r="336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</row>
    <row outlineLevel="0" r="337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</row>
    <row outlineLevel="0" r="33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</row>
    <row outlineLevel="0" r="339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</row>
    <row outlineLevel="0" r="340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</row>
    <row outlineLevel="0" r="341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</row>
    <row outlineLevel="0" r="342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</row>
    <row outlineLevel="0" r="343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</row>
    <row outlineLevel="0" r="344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</row>
  </sheetData>
  <mergeCells count="13">
    <mergeCell ref="C2:C3"/>
    <mergeCell ref="M2:P2"/>
    <mergeCell ref="J2:L2"/>
    <mergeCell ref="D2:D3"/>
    <mergeCell ref="E2:I2"/>
    <mergeCell ref="A1:P1"/>
    <mergeCell ref="A2:A3"/>
    <mergeCell ref="B2:B3"/>
    <mergeCell ref="A21:F21"/>
    <mergeCell ref="A15:H15"/>
    <mergeCell ref="A13:P13"/>
    <mergeCell ref="A10:P10"/>
    <mergeCell ref="A9:P9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25"/>
  <sheetViews>
    <sheetView showZeros="true" workbookViewId="0"/>
  </sheetViews>
  <sheetFormatPr baseColWidth="8" customHeight="false" defaultColWidth="8.88671905066646" defaultRowHeight="13.8000001907349" zeroHeight="false"/>
  <cols>
    <col customWidth="true" max="1" min="1" outlineLevel="0" width="58.6640601541408"/>
  </cols>
  <sheetData>
    <row outlineLevel="0" r="1">
      <c r="A1" s="40" t="n"/>
      <c r="B1" s="0" t="n"/>
    </row>
    <row outlineLevel="0" r="2">
      <c r="A2" s="40" t="n"/>
      <c r="B2" s="0" t="n"/>
    </row>
    <row outlineLevel="0" r="3">
      <c r="A3" s="40" t="n"/>
      <c r="B3" s="0" t="n"/>
    </row>
    <row outlineLevel="0" r="4">
      <c r="A4" s="40" t="n"/>
      <c r="B4" s="0" t="n"/>
    </row>
    <row outlineLevel="0" r="5">
      <c r="A5" s="40" t="n"/>
      <c r="B5" s="0" t="n"/>
    </row>
    <row outlineLevel="0" r="6">
      <c r="A6" s="41" t="n"/>
      <c r="B6" s="0" t="n"/>
    </row>
    <row outlineLevel="0" r="7">
      <c r="A7" s="40" t="n"/>
      <c r="B7" s="0" t="n"/>
    </row>
    <row outlineLevel="0" r="8">
      <c r="A8" s="40" t="n"/>
      <c r="B8" s="0" t="n"/>
    </row>
    <row outlineLevel="0" r="9">
      <c r="A9" s="40" t="n"/>
      <c r="B9" s="0" t="n"/>
    </row>
    <row outlineLevel="0" r="10">
      <c r="A10" s="40" t="n"/>
      <c r="B10" s="0" t="n"/>
    </row>
    <row outlineLevel="0" r="11">
      <c r="A11" s="40" t="n"/>
      <c r="B11" s="0" t="n"/>
    </row>
    <row outlineLevel="0" r="12">
      <c r="A12" s="40" t="n"/>
      <c r="B12" s="0" t="n"/>
    </row>
    <row outlineLevel="0" r="13">
      <c r="A13" s="40" t="n"/>
      <c r="B13" s="0" t="n"/>
    </row>
    <row outlineLevel="0" r="14">
      <c r="A14" s="40" t="n"/>
      <c r="B14" s="0" t="n"/>
    </row>
    <row outlineLevel="0" r="15">
      <c r="A15" s="40" t="n"/>
      <c r="B15" s="0" t="n"/>
    </row>
    <row outlineLevel="0" r="16">
      <c r="A16" s="40" t="n"/>
      <c r="B16" s="0" t="n"/>
    </row>
    <row outlineLevel="0" r="17">
      <c r="A17" s="40" t="n"/>
      <c r="B17" s="0" t="n"/>
    </row>
    <row outlineLevel="0" r="18">
      <c r="A18" s="40" t="n"/>
      <c r="B18" s="0" t="n"/>
    </row>
    <row outlineLevel="0" r="19">
      <c r="A19" s="40" t="n"/>
      <c r="B19" s="0" t="n"/>
    </row>
    <row outlineLevel="0" r="20">
      <c r="A20" s="40" t="n"/>
      <c r="B20" s="0" t="n"/>
    </row>
    <row outlineLevel="0" r="21">
      <c r="A21" s="40" t="n"/>
      <c r="B21" s="0" t="n"/>
    </row>
    <row outlineLevel="0" r="22">
      <c r="A22" s="0" t="n"/>
      <c r="B22" s="0" t="n"/>
    </row>
    <row outlineLevel="0" r="23">
      <c r="A23" s="0" t="n"/>
      <c r="B23" s="0" t="n"/>
    </row>
    <row outlineLevel="0" r="24">
      <c r="A24" s="0" t="n"/>
      <c r="B24" s="0" t="n"/>
    </row>
    <row outlineLevel="0" r="25">
      <c r="A25" s="0" t="n"/>
      <c r="B25" s="0" t="n"/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8.88671905066646" defaultRowHeight="13.8000001907349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2026-06-16T11:28:23Z</dcterms:modified>
</cp:coreProperties>
</file>