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K10" i="3"/>
  <c r="L9"/>
  <c r="L8"/>
  <c r="L7"/>
  <c r="P20"/>
  <c r="N20" l="1"/>
  <c r="Q5" l="1"/>
  <c r="Q6" s="1"/>
  <c r="K5"/>
  <c r="L5" s="1"/>
  <c r="N5" l="1"/>
  <c r="O5" s="1"/>
  <c r="M5"/>
</calcChain>
</file>

<file path=xl/sharedStrings.xml><?xml version="1.0" encoding="utf-8"?>
<sst xmlns="http://schemas.openxmlformats.org/spreadsheetml/2006/main" count="33" uniqueCount="32">
  <si>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</si>
  <si>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</si>
  <si>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</si>
  <si>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</si>
  <si>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</si>
  <si>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</si>
  <si>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</si>
  <si>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</si>
  <si>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</si>
  <si>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</si>
  <si>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</si>
  <si>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</si>
  <si>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</si>
  <si>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</si>
  <si>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</si>
  <si>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</si>
  <si>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</si>
  <si>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</si>
  <si>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</si>
  <si>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</si>
  <si>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кв.м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</si>
  <si>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
</t>
  </si>
  <si>
    <t>*На основании доведенных лимитов на услуги по уборке применен понижающий коэффициент:</t>
  </si>
  <si>
    <t>Итого стоимость одного квадратного метра услуг по уборке:</t>
  </si>
  <si>
    <t>Итого стоимость одного месяца услуг по уборке:</t>
  </si>
  <si>
    <t>площадь</t>
  </si>
  <si>
    <t xml:space="preserve">за м.кв. с учетом ЛБО </t>
  </si>
  <si>
    <t>округл в меньш</t>
  </si>
  <si>
    <t>ЛБО в мес с 01.01</t>
  </si>
  <si>
    <t>Услуги по уборке (01.07.2026 по 31.07.2026)</t>
  </si>
  <si>
    <t xml:space="preserve">Начальная (максимальная) цена Контракта, заключаемая на период с 01.07.2026 по 31.07.2026 согласно расчету составила:  </t>
  </si>
  <si>
    <t>Рассчет произвел: Ведущий экономист - Е.Н. Титова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</si>
</sst>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#,##0.00\ _₽"/>
    <numFmt numFmtId="169" formatCode="0.00000000000000"/>
  </numFmts>
  <fonts count="17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3" fillId="3" borderId="5" applyNumberFormat="0" applyAlignment="0" applyProtection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7" fontId="9" fillId="2" borderId="0" xfId="0" applyNumberFormat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43" fontId="2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/>
    <xf numFmtId="2" fontId="7" fillId="0" borderId="0" xfId="0" applyNumberFormat="1" applyFont="1"/>
    <xf numFmtId="166" fontId="2" fillId="0" borderId="1" xfId="0" applyNumberFormat="1" applyFont="1" applyBorder="1" applyAlignment="1">
      <alignment horizontal="center" vertical="center" wrapText="1"/>
    </xf>
    <xf numFmtId="14" fontId="16" fillId="0" borderId="0" xfId="0" applyNumberFormat="1" applyFont="1"/>
    <xf numFmtId="0" fontId="6" fillId="0" borderId="0" xfId="0" applyFont="1" applyAlignment="1" applyProtection="1">
      <alignment horizontal="center" wrapText="1"/>
      <protection locked="0"/>
    </xf>
    <xf numFmtId="16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168" fontId="7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wrapText="1"/>
    </xf>
    <xf numFmtId="167" fontId="15" fillId="3" borderId="1" xfId="1" applyNumberFormat="1" applyFont="1" applyBorder="1" applyAlignment="1">
      <alignment horizontal="center" vertical="center" readingOrder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zoomScale="85" zoomScaleNormal="85" workbookViewId="0">
      <selection sqref="A1:Q16"/>
    </sheetView>
  </sheetViews>
  <sheetFormatPr defaultRowHeight="12.75"/>
  <cols>
    <col min="1" max="1" width="3.140625" style="1" customWidth="1"/>
    <col min="2" max="2" width="2.85546875" style="1" hidden="1" customWidth="1"/>
    <col min="3" max="3" width="27.28515625" style="1" customWidth="1"/>
    <col min="4" max="5" width="12.5703125" style="1" hidden="1" customWidth="1"/>
    <col min="6" max="6" width="11" style="1" customWidth="1"/>
    <col min="7" max="7" width="12.28515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6384" width="9.140625" style="1"/>
  </cols>
  <sheetData>
    <row r="1" spans="1:17" ht="29.25" customHeight="1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39" customHeight="1">
      <c r="A3" s="47" t="s">
        <v>0</v>
      </c>
      <c r="B3" s="47" t="s">
        <v>2</v>
      </c>
      <c r="C3" s="47" t="s">
        <v>2</v>
      </c>
      <c r="D3" s="15"/>
      <c r="E3" s="15"/>
      <c r="F3" s="48" t="s">
        <v>1</v>
      </c>
      <c r="G3" s="48" t="s">
        <v>3</v>
      </c>
      <c r="H3" s="50" t="s">
        <v>17</v>
      </c>
      <c r="I3" s="50" t="s">
        <v>18</v>
      </c>
      <c r="J3" s="50" t="s">
        <v>19</v>
      </c>
      <c r="K3" s="51" t="s">
        <v>10</v>
      </c>
      <c r="L3" s="51"/>
      <c r="M3" s="51"/>
      <c r="N3" s="52" t="s">
        <v>9</v>
      </c>
      <c r="O3" s="52"/>
      <c r="P3" s="52"/>
      <c r="Q3" s="52"/>
    </row>
    <row r="4" spans="1:17" ht="157.5" customHeight="1">
      <c r="A4" s="47"/>
      <c r="B4" s="48"/>
      <c r="C4" s="47"/>
      <c r="D4" s="16"/>
      <c r="E4" s="16" t="s">
        <v>14</v>
      </c>
      <c r="F4" s="49"/>
      <c r="G4" s="49"/>
      <c r="H4" s="50"/>
      <c r="I4" s="50"/>
      <c r="J4" s="50"/>
      <c r="K4" s="17" t="s">
        <v>5</v>
      </c>
      <c r="L4" s="17" t="s">
        <v>4</v>
      </c>
      <c r="M4" s="2" t="s">
        <v>15</v>
      </c>
      <c r="N4" s="18" t="s">
        <v>16</v>
      </c>
      <c r="O4" s="3" t="s">
        <v>6</v>
      </c>
      <c r="P4" s="3" t="s">
        <v>7</v>
      </c>
      <c r="Q4" s="3" t="s">
        <v>8</v>
      </c>
    </row>
    <row r="5" spans="1:17" ht="32.25" customHeight="1">
      <c r="A5" s="23">
        <v>1</v>
      </c>
      <c r="B5" s="13" t="s">
        <v>12</v>
      </c>
      <c r="C5" s="22" t="s">
        <v>29</v>
      </c>
      <c r="D5" s="13"/>
      <c r="E5" s="13" t="s">
        <v>13</v>
      </c>
      <c r="F5" s="23" t="s">
        <v>20</v>
      </c>
      <c r="G5" s="27">
        <v>4486</v>
      </c>
      <c r="H5" s="24">
        <v>57.07</v>
      </c>
      <c r="I5" s="24">
        <v>53.28</v>
      </c>
      <c r="J5" s="24">
        <v>55.28</v>
      </c>
      <c r="K5" s="11">
        <f>ROUND((H5+J5+I5)/3,2)</f>
        <v>55.21</v>
      </c>
      <c r="L5" s="9">
        <f>SQRT(((SUM((POWER(H5-K5,2)),(POWER(I5-K5,2)),(POWER(J5-K5,2)))/(COLUMNS(H5:J5)-1))))</f>
        <v>1.8959694090359154</v>
      </c>
      <c r="M5" s="10">
        <f>L5/K5*100</f>
        <v>3.4341050697987963</v>
      </c>
      <c r="N5" s="11">
        <f>((G5/3)*(SUM(H5:J5)))</f>
        <v>247672.05999999997</v>
      </c>
      <c r="O5" s="37">
        <f>N5/G5</f>
        <v>55.209999999999994</v>
      </c>
      <c r="P5" s="11">
        <v>55.21</v>
      </c>
      <c r="Q5" s="11">
        <f>P5*G5</f>
        <v>247672.06</v>
      </c>
    </row>
    <row r="6" spans="1:17" ht="28.5" customHeight="1">
      <c r="A6" s="28"/>
      <c r="B6" s="29"/>
      <c r="C6" s="30"/>
      <c r="D6" s="29"/>
      <c r="E6" s="29"/>
      <c r="F6" s="31"/>
      <c r="G6" s="32"/>
      <c r="H6" s="33"/>
      <c r="I6" s="33"/>
      <c r="J6" s="33"/>
      <c r="K6" s="14"/>
      <c r="L6" s="34"/>
      <c r="M6" s="19"/>
      <c r="N6" s="20"/>
      <c r="O6" s="21"/>
      <c r="P6" s="20"/>
      <c r="Q6" s="11">
        <f>SUM(Q5:Q5)+0.02</f>
        <v>247672.08</v>
      </c>
    </row>
    <row r="7" spans="1:17" s="41" customFormat="1" ht="36" customHeight="1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14"/>
      <c r="L7" s="40">
        <f>O20/P5</f>
        <v>0.92863611664553525</v>
      </c>
      <c r="M7" s="19"/>
      <c r="N7" s="20"/>
      <c r="O7" s="21"/>
      <c r="P7" s="20"/>
      <c r="Q7" s="20"/>
    </row>
    <row r="8" spans="1:17" s="41" customFormat="1" ht="21.75" customHeight="1">
      <c r="A8" s="44" t="s">
        <v>23</v>
      </c>
      <c r="B8" s="44"/>
      <c r="C8" s="44"/>
      <c r="D8" s="44"/>
      <c r="E8" s="44"/>
      <c r="F8" s="44"/>
      <c r="G8" s="44"/>
      <c r="H8" s="44"/>
      <c r="I8" s="44"/>
      <c r="J8" s="44"/>
      <c r="K8" s="14"/>
      <c r="L8" s="19">
        <f>L7*P5</f>
        <v>51.27</v>
      </c>
      <c r="M8" s="19"/>
      <c r="N8" s="20"/>
      <c r="O8" s="21"/>
      <c r="P8" s="20"/>
      <c r="Q8" s="20"/>
    </row>
    <row r="9" spans="1:17" s="41" customFormat="1" ht="23.25" customHeight="1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4"/>
      <c r="K9" s="14"/>
      <c r="L9" s="42">
        <f>G5*L8</f>
        <v>229997.22</v>
      </c>
      <c r="M9" s="19"/>
      <c r="N9" s="20"/>
      <c r="O9" s="21"/>
      <c r="P9" s="20"/>
      <c r="Q9" s="20"/>
    </row>
    <row r="10" spans="1:17" ht="32.25" customHeight="1">
      <c r="A10" s="53" t="s">
        <v>30</v>
      </c>
      <c r="B10" s="53"/>
      <c r="C10" s="53"/>
      <c r="D10" s="53"/>
      <c r="E10" s="53"/>
      <c r="F10" s="53"/>
      <c r="G10" s="53"/>
      <c r="H10" s="53"/>
      <c r="I10" s="53"/>
      <c r="J10" s="53"/>
      <c r="K10" s="54">
        <f>L9</f>
        <v>229997.22</v>
      </c>
      <c r="L10" s="54"/>
      <c r="M10" s="25"/>
      <c r="N10" s="25"/>
      <c r="O10" s="26"/>
      <c r="P10" s="26"/>
      <c r="Q10" s="26"/>
    </row>
    <row r="11" spans="1:17" s="4" customFormat="1" ht="15.75" hidden="1">
      <c r="A11" s="55"/>
      <c r="B11" s="55"/>
      <c r="C11" s="55"/>
      <c r="D11" s="55"/>
      <c r="E11" s="55"/>
      <c r="F11" s="55"/>
      <c r="G11" s="55"/>
      <c r="H11" s="7"/>
      <c r="I11" s="7"/>
      <c r="J11" s="8"/>
    </row>
    <row r="12" spans="1:17" s="4" customFormat="1" ht="15.75">
      <c r="A12" s="39"/>
      <c r="B12" s="39"/>
      <c r="C12" s="39"/>
      <c r="D12" s="39"/>
      <c r="E12" s="39"/>
      <c r="F12" s="39"/>
      <c r="G12" s="39"/>
      <c r="H12" s="7"/>
      <c r="I12" s="7"/>
      <c r="J12" s="8"/>
    </row>
    <row r="13" spans="1:17" s="4" customFormat="1" ht="15.75">
      <c r="A13" s="56" t="s">
        <v>31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7" s="4" customFormat="1" ht="15.75">
      <c r="A14" s="12"/>
      <c r="B14" s="12"/>
      <c r="C14" s="12"/>
      <c r="D14" s="12"/>
      <c r="E14" s="12"/>
      <c r="F14" s="12"/>
      <c r="G14" s="6"/>
      <c r="H14" s="7"/>
      <c r="I14" s="7"/>
      <c r="J14" s="8"/>
      <c r="K14" s="39"/>
      <c r="L14" s="39"/>
    </row>
    <row r="15" spans="1:17" s="4" customFormat="1" ht="11.25" hidden="1" customHeight="1">
      <c r="A15" s="12"/>
      <c r="B15" s="12"/>
      <c r="C15" s="12"/>
      <c r="D15" s="12"/>
      <c r="E15" s="12"/>
      <c r="F15" s="12"/>
      <c r="G15" s="6"/>
      <c r="H15" s="7"/>
      <c r="I15" s="7"/>
      <c r="J15" s="8"/>
      <c r="K15" s="39"/>
      <c r="L15" s="39"/>
    </row>
    <row r="16" spans="1:17" ht="19.5" customHeight="1">
      <c r="A16" s="57" t="s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5"/>
      <c r="L16" s="38">
        <v>46197</v>
      </c>
    </row>
    <row r="19" spans="12:16">
      <c r="L19" s="1" t="s">
        <v>25</v>
      </c>
      <c r="M19" s="1" t="s">
        <v>28</v>
      </c>
      <c r="N19" s="1" t="s">
        <v>26</v>
      </c>
      <c r="O19" s="1" t="s">
        <v>27</v>
      </c>
    </row>
    <row r="20" spans="12:16">
      <c r="L20" s="1">
        <v>4486</v>
      </c>
      <c r="M20" s="35">
        <v>230000</v>
      </c>
      <c r="N20" s="1">
        <f>M20/L20</f>
        <v>51.270619705751223</v>
      </c>
      <c r="O20" s="1">
        <v>51.27</v>
      </c>
      <c r="P20" s="36">
        <f>L20*O20</f>
        <v>229997.22</v>
      </c>
    </row>
    <row r="21" spans="12:16">
      <c r="M21" s="35"/>
    </row>
    <row r="22" spans="12:16">
      <c r="M22" s="35"/>
      <c r="P22" s="36"/>
    </row>
    <row r="23" spans="12:16">
      <c r="M23" s="35"/>
    </row>
    <row r="24" spans="12:16">
      <c r="M24" s="35"/>
    </row>
    <row r="25" spans="12:16">
      <c r="M25" s="35"/>
    </row>
    <row r="26" spans="12:16">
      <c r="M26" s="35"/>
    </row>
    <row r="27" spans="12:16">
      <c r="M27" s="35"/>
    </row>
    <row r="28" spans="12:16">
      <c r="M28" s="35"/>
    </row>
    <row r="29" spans="12:16">
      <c r="M29" s="35"/>
    </row>
    <row r="30" spans="12:16">
      <c r="M30" s="35"/>
    </row>
    <row r="31" spans="12:16">
      <c r="M31" s="35"/>
    </row>
    <row r="32" spans="12:16">
      <c r="M32" s="35"/>
    </row>
    <row r="33" spans="13:13">
      <c r="M33" s="35"/>
    </row>
  </sheetData>
  <mergeCells count="20">
    <mergeCell ref="A10:J10"/>
    <mergeCell ref="K10:L10"/>
    <mergeCell ref="A11:G11"/>
    <mergeCell ref="A13:P13"/>
    <mergeCell ref="A16:J16"/>
    <mergeCell ref="A7:J7"/>
    <mergeCell ref="A8:J8"/>
    <mergeCell ref="A9:J9"/>
    <mergeCell ref="A1:Q1"/>
    <mergeCell ref="A2:Q2"/>
    <mergeCell ref="A3:A4"/>
    <mergeCell ref="B3:B4"/>
    <mergeCell ref="C3:C4"/>
    <mergeCell ref="F3:F4"/>
    <mergeCell ref="G3:G4"/>
    <mergeCell ref="H3:H4"/>
    <mergeCell ref="I3:I4"/>
    <mergeCell ref="J3:J4"/>
    <mergeCell ref="K3:M3"/>
    <mergeCell ref="N3:Q3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titova</cp:lastModifiedBy>
  <cp:lastPrinted>2026-06-25T05:18:13Z</cp:lastPrinted>
  <dcterms:created xsi:type="dcterms:W3CDTF">2014-01-15T18:15:09Z</dcterms:created>
  <dcterms:modified xsi:type="dcterms:W3CDTF">2026-06-25T05:18:31Z</dcterms:modified>
</cp:coreProperties>
</file>