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.5 ст.93(44)2026\ТО электрооборудования\"/>
    </mc:Choice>
  </mc:AlternateContent>
  <bookViews>
    <workbookView xWindow="0" yWindow="0" windowWidth="23325" windowHeight="8745"/>
  </bookViews>
  <sheets>
    <sheet name="1" sheetId="6" r:id="rId1"/>
  </sheets>
  <calcPr calcId="162913"/>
</workbook>
</file>

<file path=xl/calcChain.xml><?xml version="1.0" encoding="utf-8"?>
<calcChain xmlns="http://schemas.openxmlformats.org/spreadsheetml/2006/main">
  <c r="N11" i="6" l="1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7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4" i="6"/>
  <c r="N56" i="6"/>
  <c r="N57" i="6"/>
  <c r="N58" i="6"/>
  <c r="N59" i="6"/>
  <c r="N60" i="6"/>
  <c r="N62" i="6"/>
  <c r="N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6" i="6"/>
  <c r="M57" i="6"/>
  <c r="M58" i="6"/>
  <c r="M59" i="6"/>
  <c r="M60" i="6"/>
  <c r="M61" i="6"/>
  <c r="M62" i="6"/>
  <c r="M10" i="6"/>
  <c r="L10" i="6" l="1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6" i="6"/>
  <c r="K57" i="6"/>
  <c r="K58" i="6"/>
  <c r="K59" i="6"/>
  <c r="K60" i="6"/>
  <c r="K61" i="6"/>
  <c r="K62" i="6"/>
  <c r="K10" i="6"/>
  <c r="L19" i="6" l="1"/>
  <c r="L20" i="6"/>
  <c r="L21" i="6"/>
  <c r="L22" i="6"/>
  <c r="L31" i="6"/>
  <c r="L32" i="6"/>
  <c r="L33" i="6"/>
  <c r="L34" i="6"/>
  <c r="L43" i="6"/>
  <c r="L44" i="6"/>
  <c r="L45" i="6"/>
  <c r="L46" i="6"/>
  <c r="L56" i="6"/>
  <c r="L57" i="6"/>
  <c r="L58" i="6"/>
  <c r="L11" i="6"/>
  <c r="L12" i="6"/>
  <c r="L13" i="6"/>
  <c r="L14" i="6"/>
  <c r="L15" i="6"/>
  <c r="L16" i="6"/>
  <c r="L17" i="6"/>
  <c r="L18" i="6"/>
  <c r="L23" i="6"/>
  <c r="L24" i="6"/>
  <c r="L25" i="6"/>
  <c r="L26" i="6"/>
  <c r="L27" i="6"/>
  <c r="L28" i="6"/>
  <c r="L29" i="6"/>
  <c r="L30" i="6"/>
  <c r="L35" i="6"/>
  <c r="L36" i="6"/>
  <c r="L37" i="6"/>
  <c r="L39" i="6"/>
  <c r="L40" i="6"/>
  <c r="L41" i="6"/>
  <c r="L42" i="6"/>
  <c r="L47" i="6"/>
  <c r="L48" i="6"/>
  <c r="L49" i="6"/>
  <c r="L50" i="6"/>
  <c r="L51" i="6"/>
  <c r="L52" i="6"/>
  <c r="L53" i="6"/>
  <c r="L54" i="6"/>
  <c r="L59" i="6"/>
  <c r="L60" i="6"/>
  <c r="L61" i="6"/>
  <c r="L62" i="6"/>
  <c r="F61" i="6" l="1"/>
  <c r="P61" i="6"/>
  <c r="Q61" i="6"/>
  <c r="O61" i="6"/>
  <c r="F60" i="6"/>
  <c r="P60" i="6"/>
  <c r="Q60" i="6"/>
  <c r="O60" i="6"/>
  <c r="F59" i="6"/>
  <c r="P59" i="6"/>
  <c r="Q59" i="6"/>
  <c r="O59" i="6"/>
  <c r="F58" i="6"/>
  <c r="P58" i="6"/>
  <c r="Q58" i="6"/>
  <c r="O58" i="6"/>
  <c r="F57" i="6"/>
  <c r="P57" i="6"/>
  <c r="Q57" i="6"/>
  <c r="O57" i="6"/>
  <c r="F56" i="6"/>
  <c r="P56" i="6"/>
  <c r="Q56" i="6"/>
  <c r="O56" i="6"/>
  <c r="F55" i="6"/>
  <c r="Q55" i="6"/>
  <c r="F54" i="6"/>
  <c r="P54" i="6"/>
  <c r="Q54" i="6"/>
  <c r="O54" i="6"/>
  <c r="F53" i="6"/>
  <c r="P53" i="6"/>
  <c r="Q53" i="6"/>
  <c r="O53" i="6"/>
  <c r="F52" i="6"/>
  <c r="P52" i="6"/>
  <c r="Q52" i="6"/>
  <c r="O52" i="6"/>
  <c r="F51" i="6"/>
  <c r="P51" i="6"/>
  <c r="Q51" i="6"/>
  <c r="O51" i="6"/>
  <c r="F50" i="6"/>
  <c r="P50" i="6"/>
  <c r="Q50" i="6"/>
  <c r="O50" i="6"/>
  <c r="F49" i="6"/>
  <c r="P49" i="6"/>
  <c r="Q49" i="6"/>
  <c r="O49" i="6"/>
  <c r="F48" i="6"/>
  <c r="P48" i="6"/>
  <c r="Q48" i="6"/>
  <c r="O48" i="6"/>
  <c r="F47" i="6"/>
  <c r="P47" i="6"/>
  <c r="Q47" i="6"/>
  <c r="O47" i="6"/>
  <c r="F46" i="6"/>
  <c r="P46" i="6"/>
  <c r="Q46" i="6"/>
  <c r="O46" i="6"/>
  <c r="F45" i="6"/>
  <c r="P45" i="6"/>
  <c r="Q45" i="6"/>
  <c r="O45" i="6"/>
  <c r="F44" i="6"/>
  <c r="P44" i="6"/>
  <c r="Q44" i="6"/>
  <c r="O44" i="6"/>
  <c r="F43" i="6"/>
  <c r="P43" i="6"/>
  <c r="Q43" i="6"/>
  <c r="O43" i="6"/>
  <c r="F42" i="6"/>
  <c r="P42" i="6"/>
  <c r="Q42" i="6"/>
  <c r="O42" i="6"/>
  <c r="F41" i="6"/>
  <c r="P41" i="6"/>
  <c r="Q41" i="6"/>
  <c r="O41" i="6"/>
  <c r="F40" i="6"/>
  <c r="P40" i="6"/>
  <c r="Q40" i="6"/>
  <c r="O40" i="6"/>
  <c r="F39" i="6"/>
  <c r="P39" i="6"/>
  <c r="Q39" i="6"/>
  <c r="O39" i="6"/>
  <c r="F38" i="6"/>
  <c r="Q38" i="6"/>
  <c r="O38" i="6"/>
  <c r="F37" i="6"/>
  <c r="P37" i="6"/>
  <c r="Q37" i="6"/>
  <c r="O37" i="6"/>
  <c r="F36" i="6"/>
  <c r="P36" i="6"/>
  <c r="Q36" i="6"/>
  <c r="O36" i="6"/>
  <c r="F35" i="6"/>
  <c r="P35" i="6"/>
  <c r="Q35" i="6"/>
  <c r="O35" i="6"/>
  <c r="F34" i="6"/>
  <c r="P34" i="6"/>
  <c r="Q34" i="6"/>
  <c r="O34" i="6"/>
  <c r="F33" i="6"/>
  <c r="P33" i="6"/>
  <c r="Q33" i="6"/>
  <c r="O33" i="6"/>
  <c r="F32" i="6"/>
  <c r="P32" i="6"/>
  <c r="Q32" i="6"/>
  <c r="O32" i="6"/>
  <c r="F31" i="6"/>
  <c r="P31" i="6"/>
  <c r="Q31" i="6"/>
  <c r="O31" i="6"/>
  <c r="F30" i="6"/>
  <c r="P30" i="6"/>
  <c r="Q30" i="6"/>
  <c r="O30" i="6"/>
  <c r="F29" i="6"/>
  <c r="P29" i="6"/>
  <c r="Q29" i="6"/>
  <c r="O29" i="6"/>
  <c r="F28" i="6"/>
  <c r="P28" i="6"/>
  <c r="Q28" i="6"/>
  <c r="O28" i="6"/>
  <c r="F27" i="6"/>
  <c r="P27" i="6"/>
  <c r="Q27" i="6"/>
  <c r="O27" i="6"/>
  <c r="F26" i="6"/>
  <c r="P26" i="6"/>
  <c r="Q26" i="6"/>
  <c r="O26" i="6"/>
  <c r="F25" i="6"/>
  <c r="P25" i="6"/>
  <c r="Q25" i="6"/>
  <c r="O25" i="6"/>
  <c r="F24" i="6"/>
  <c r="P24" i="6"/>
  <c r="Q24" i="6"/>
  <c r="O24" i="6"/>
  <c r="F23" i="6"/>
  <c r="P23" i="6"/>
  <c r="Q23" i="6"/>
  <c r="O23" i="6"/>
  <c r="F22" i="6"/>
  <c r="P22" i="6"/>
  <c r="Q22" i="6"/>
  <c r="O22" i="6"/>
  <c r="F21" i="6"/>
  <c r="P21" i="6"/>
  <c r="Q21" i="6"/>
  <c r="O21" i="6"/>
  <c r="F20" i="6"/>
  <c r="P20" i="6"/>
  <c r="Q20" i="6"/>
  <c r="O2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K38" i="6" s="1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K55" i="6" s="1"/>
  <c r="O55" i="6" s="1"/>
  <c r="H56" i="6"/>
  <c r="H57" i="6"/>
  <c r="H58" i="6"/>
  <c r="H59" i="6"/>
  <c r="H60" i="6"/>
  <c r="H61" i="6"/>
  <c r="H62" i="6"/>
  <c r="H10" i="6"/>
  <c r="M55" i="6" l="1"/>
  <c r="L55" i="6"/>
  <c r="P55" i="6" s="1"/>
  <c r="M38" i="6"/>
  <c r="L38" i="6"/>
  <c r="P38" i="6" s="1"/>
  <c r="F13" i="6"/>
  <c r="F14" i="6"/>
  <c r="F15" i="6"/>
  <c r="F16" i="6"/>
  <c r="F17" i="6"/>
  <c r="F18" i="6"/>
  <c r="F19" i="6"/>
  <c r="F62" i="6"/>
  <c r="N53" i="6" l="1"/>
  <c r="N55" i="6"/>
  <c r="N36" i="6"/>
  <c r="N38" i="6"/>
  <c r="O19" i="6"/>
  <c r="O62" i="6"/>
  <c r="O18" i="6"/>
  <c r="O16" i="6"/>
  <c r="O15" i="6"/>
  <c r="O13" i="6"/>
  <c r="O17" i="6"/>
  <c r="O14" i="6"/>
  <c r="F10" i="6"/>
  <c r="Q10" i="6" s="1"/>
  <c r="F11" i="6"/>
  <c r="Q11" i="6" s="1"/>
  <c r="F12" i="6"/>
  <c r="Q12" i="6" s="1"/>
  <c r="Q13" i="6"/>
  <c r="Q14" i="6"/>
  <c r="Q16" i="6"/>
  <c r="Q17" i="6"/>
  <c r="Q18" i="6"/>
  <c r="Q19" i="6"/>
  <c r="P15" i="6"/>
  <c r="Q62" i="6"/>
  <c r="Q15" i="6"/>
  <c r="O12" i="6" l="1"/>
  <c r="P62" i="6"/>
  <c r="O11" i="6"/>
  <c r="P14" i="6"/>
  <c r="P16" i="6"/>
  <c r="P11" i="6"/>
  <c r="P12" i="6"/>
  <c r="P18" i="6"/>
  <c r="P17" i="6"/>
  <c r="P19" i="6"/>
  <c r="P13" i="6"/>
  <c r="D63" i="6" l="1"/>
  <c r="E63" i="6"/>
  <c r="G63" i="6"/>
  <c r="I63" i="6"/>
  <c r="M63" i="6" l="1"/>
  <c r="N61" i="6" s="1"/>
  <c r="H63" i="6"/>
  <c r="F63" i="6"/>
  <c r="J63" i="6"/>
  <c r="N63" i="6" l="1"/>
  <c r="Q63" i="6" l="1"/>
  <c r="O10" i="6"/>
  <c r="P10" i="6"/>
  <c r="K63" i="6"/>
  <c r="O63" i="6" s="1"/>
  <c r="L63" i="6" l="1"/>
  <c r="P63" i="6" s="1"/>
</calcChain>
</file>

<file path=xl/sharedStrings.xml><?xml version="1.0" encoding="utf-8"?>
<sst xmlns="http://schemas.openxmlformats.org/spreadsheetml/2006/main" count="140" uniqueCount="78">
  <si>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</si>
  <si>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</si>
  <si>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</si>
  <si>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</si>
  <si>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</si>
  <si>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</si>
  <si>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</si>
  <si>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</si>
  <si>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</si>
  <si>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</si>
  <si>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</si>
  <si>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</si>
  <si>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</si>
  <si>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</si>
  <si>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</si>
  <si>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</si>
  <si>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</si>
  <si>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</si>
  <si>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</si>
  <si>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</si>
  <si>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КП №1                                                         Вх. №782/26 от 02.06.26</t>
  </si>
  <si>
    <t>на оказание услуг по поставке расходных материалов для электрики</t>
  </si>
  <si>
    <t>Автоматический выключатель Однополюсный, модульный, 16А, 220В, тип В</t>
  </si>
  <si>
    <t>Автоматический выключатель Однополюсный, модульный, 25А, 220В, тип В</t>
  </si>
  <si>
    <t>Автоматический выключатель Однополюсный, модульный, 32А, 220В, тип В</t>
  </si>
  <si>
    <t>Автоматический выключатель Однополюсный, модульный, 40А, 220В, тип В</t>
  </si>
  <si>
    <t>Автоматический выключатель Дифференциальный, модульный, 16А, 220В, тип С</t>
  </si>
  <si>
    <t>Бокс для выключателей ЩРН-П-4, пластиковый, навесной, с нулевой шиной, DIN-рейкой, открытой установки.</t>
  </si>
  <si>
    <t>Бокс для выключателей ЩРН-П-2, пластиковый, навесной, с нулевой шиной, DIN-рейкой, открытой установки.</t>
  </si>
  <si>
    <t>Вилка Прямая, белая, 220В, 16А, с заземляющим контактом.</t>
  </si>
  <si>
    <t>Выключатель Одноклавишный, для скрытой проводки, белый</t>
  </si>
  <si>
    <t>Выключатель Двухклавишный, для скрытой проводки, белый</t>
  </si>
  <si>
    <t>Выключатель Одноклавишный, для открытой проводки, белый</t>
  </si>
  <si>
    <t>Выключатель Двухклавишный, для открытой проводки, белый</t>
  </si>
  <si>
    <t>Выключатель Блок вертикальный, с тремя выключателями и розеткой 220В с заземляющим контактом</t>
  </si>
  <si>
    <t>Изолента Поливинилхлоридная, самозатухающая, 25мм, 20м, синяя</t>
  </si>
  <si>
    <t>Изолента Поливинилхлоридная, самозатухающая, 25мм, 20м, белая</t>
  </si>
  <si>
    <t>Изолента Поливинилхлоридная, самозатухающая, 25мм, 20м, красная</t>
  </si>
  <si>
    <t>Изолента Поливинилхлоридная, самозатухающая, 25мм, 20м, жёлтая</t>
  </si>
  <si>
    <t>Изолента Поливинилхлоридная, самозатухающая, 25мм, 20м, зелёная</t>
  </si>
  <si>
    <t>Изолента Хлопчато-бумажная, 19мм, 20м, чёрная</t>
  </si>
  <si>
    <t>Кабель ПВС 3х1,5мм2</t>
  </si>
  <si>
    <t>Кабель ПВС 3х2,5мм2</t>
  </si>
  <si>
    <t>Кабель ВВГнг LS 3х1,5мм2</t>
  </si>
  <si>
    <t>Кабель ВВГнг LS 3х2,5мм2</t>
  </si>
  <si>
    <t>Кабел-канал 25х16мм, белый, длина 2000мм</t>
  </si>
  <si>
    <t>Кабел-канал 40х16мм, белый, длина 2000мм</t>
  </si>
  <si>
    <t>Коробка распределительная 100х100х50мм, IP54, 6 гермовводов, ОП, серая</t>
  </si>
  <si>
    <t>Контактор Контактор малогабаритный, 380В, 40А, Uк=220В, на  DIN-рейку, с дополнительными контактами NO+NC.</t>
  </si>
  <si>
    <t>Лампа Светодиодная, Т8, 4200К, 220В, 20Вт, L=1200мм</t>
  </si>
  <si>
    <t xml:space="preserve">Лампа Светодиодная, Т8, 4200К, 220В, 20Вт, L=1200мм
Светодиодная, Т8, 4200К, 220В, 18Вт, L=600мм
</t>
  </si>
  <si>
    <t>Лампа LED E-27, 220В, 20Вт, 4600К</t>
  </si>
  <si>
    <t>Предохранитель ППН-35, габарит 1, 25А</t>
  </si>
  <si>
    <t>Предохранитель ППН-35, габарит 1, 40А</t>
  </si>
  <si>
    <t>Предохранитель ППН-35, габарит 1, 60А</t>
  </si>
  <si>
    <t>Предохранитель ППН-35, габарит 1, 80А</t>
  </si>
  <si>
    <t>Предохранитель НПН2-60-63А, 380В</t>
  </si>
  <si>
    <t>Розетка Двухместная, ОП, 16А, IP44, 220В, с заземляющим контактом, защитные шторки, защитная крышка, белая</t>
  </si>
  <si>
    <t>Розетка Одноместная, ОП, 16А, IP44, 220В, с заземляющим контактом, защитные шторки, защитная крышка, белая</t>
  </si>
  <si>
    <t>Розетка Двухместная, CП, 16А, IP44, 220В, с заземляющим контактом, с рамкой, белая</t>
  </si>
  <si>
    <t>Розетка Одноместная, CП, 16А, IP44, 220В, с заземляющим контактом, с рамкой, белая</t>
  </si>
  <si>
    <t>Светильник Круглый, белый, светодиодный, герметичный, IP65, 6000К, 22Вт, 220В</t>
  </si>
  <si>
    <t>Светильник Светодиодный, потолочный, 2х20Вт, IP20, 4200К, накладной, 170-260В, 1235х145х50мм, 3200Лм</t>
  </si>
  <si>
    <t>Светильник Светодиодный, потолочный, 4х20Вт, IP20, 4200К, встраиваемый, 170-260В, 629х595х75мм, 3000Лм, под армстронг</t>
  </si>
  <si>
    <t>Светильник Светодиодный, консольный, 150Вт, IP65, 6000К, уличный, 170-260В, 629х595х75мм, 25000Лм</t>
  </si>
  <si>
    <t>Светильник Светодиодный, линейный, потолочный, герметичный, 2х20Вт, IP65, 4200К, 170-260В, 1235х145х50мм, 3200Лм</t>
  </si>
  <si>
    <t>Светильник Панель LED 595х595х25мм, 40Вт,4200К, опал</t>
  </si>
  <si>
    <t>Светильник Светодиодный, аварийный, встроеный аккумулятор, автономная работа не менее 4 часов, 60 светодиодов, 4000К,356х136х64мм, прямоугольный, белый</t>
  </si>
  <si>
    <t>Соединитель Соединительная клемма с рычажком, на 2-а провода, 0,008-2,5мм2, 400В, 32А, многоразовые</t>
  </si>
  <si>
    <t>Соединитель Соединительная клемма с рычажком, на 3-и провода, 0,008-2,5мм2, 400В, 32А, многоразовые</t>
  </si>
  <si>
    <t>Соединитель Соединительная клемма с рычажком, на 5 проводов, 0,008-2,5мм2, 400В, 32А, многоразовые</t>
  </si>
  <si>
    <t>Соединитель Клемма на 4 провода без рычажка, быстрозажимная, с контактной пастой, для распредкоробок</t>
  </si>
  <si>
    <t>Труба ПВХ, с протяжкой, гофрированная, диаметр 20мм</t>
  </si>
  <si>
    <t>Хомут Из полиамида, белый, 2,6х250мм</t>
  </si>
  <si>
    <t>Хомут Нейлоновые, чёрные, 7,6х450мм</t>
  </si>
  <si>
    <t>КП №2                                                         Вх. №1097/26 от 16.07.26</t>
  </si>
  <si>
    <t>шт</t>
  </si>
  <si>
    <t>КП №3                                                         Вх. №1096/26 от 16.07.26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</si>
</sst>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0" fillId="0" borderId="0" xfId="0" applyFill="1"/>
    <xf numFmtId="0" fontId="3" fillId="0" borderId="16" xfId="0" applyFont="1" applyFill="1" applyBorder="1" applyAlignment="1">
      <alignment horizontal="left" vertical="center"/>
    </xf>
    <xf numFmtId="0" fontId="11" fillId="0" borderId="16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wrapText="1"/>
    </xf>
    <xf numFmtId="0" fontId="5" fillId="0" borderId="16" xfId="0" applyFont="1" applyBorder="1"/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right" vertical="center" shrinkToFit="1"/>
    </xf>
    <xf numFmtId="4" fontId="6" fillId="0" borderId="14" xfId="0" applyNumberFormat="1" applyFont="1" applyBorder="1" applyAlignment="1">
      <alignment horizontal="right" vertical="center" shrinkToFit="1"/>
    </xf>
    <xf numFmtId="4" fontId="9" fillId="3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6" xfId="0" applyNumberFormat="1" applyFont="1" applyFill="1" applyBorder="1" applyAlignment="1">
      <alignment horizontal="center" vertical="center" shrinkToFit="1"/>
    </xf>
    <xf numFmtId="3" fontId="12" fillId="0" borderId="16" xfId="0" applyNumberFormat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justify"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20" xfId="0" applyNumberFormat="1" applyFont="1" applyFill="1" applyBorder="1" applyAlignment="1">
      <alignment vertical="center" wrapText="1"/>
    </xf>
    <xf numFmtId="0" fontId="10" fillId="0" borderId="2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zoomScale="85" zoomScaleNormal="85" workbookViewId="0">
      <selection activeCell="I6" sqref="I6:J6"/>
    </sheetView>
  </sheetViews>
  <sheetFormatPr defaultRowHeight="15" x14ac:dyDescent="0.25"/>
  <cols>
    <col min="1" max="1" width="6.42578125" style="7" customWidth="1"/>
    <col min="2" max="2" width="47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5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s="24" customFormat="1" ht="15.75" x14ac:dyDescent="0.25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24" customFormat="1" ht="18.75" customHeight="1" x14ac:dyDescent="0.25">
      <c r="A3" s="47" t="s">
        <v>21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24" customFormat="1" ht="96.75" customHeight="1" thickBot="1" x14ac:dyDescent="0.3">
      <c r="A4" s="48" t="s">
        <v>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5" customHeight="1" thickBot="1" x14ac:dyDescent="0.3">
      <c r="A5" s="49" t="s">
        <v>5</v>
      </c>
      <c r="B5" s="52" t="s">
        <v>0</v>
      </c>
      <c r="C5" s="55" t="s">
        <v>18</v>
      </c>
      <c r="D5" s="58" t="s">
        <v>1</v>
      </c>
      <c r="E5" s="61" t="s">
        <v>2</v>
      </c>
      <c r="F5" s="62"/>
      <c r="G5" s="62"/>
      <c r="H5" s="62"/>
      <c r="I5" s="62"/>
      <c r="J5" s="63"/>
      <c r="K5" s="64" t="s">
        <v>10</v>
      </c>
      <c r="L5" s="65"/>
      <c r="M5" s="74" t="s">
        <v>3</v>
      </c>
      <c r="N5" s="75"/>
      <c r="O5" s="74" t="s">
        <v>4</v>
      </c>
      <c r="P5" s="75"/>
      <c r="Q5" s="75" t="s">
        <v>15</v>
      </c>
    </row>
    <row r="6" spans="1:17" s="1" customFormat="1" ht="57.75" customHeight="1" x14ac:dyDescent="0.25">
      <c r="A6" s="50"/>
      <c r="B6" s="53"/>
      <c r="C6" s="56"/>
      <c r="D6" s="59"/>
      <c r="E6" s="80" t="s">
        <v>20</v>
      </c>
      <c r="F6" s="81"/>
      <c r="G6" s="80" t="s">
        <v>75</v>
      </c>
      <c r="H6" s="81"/>
      <c r="I6" s="80" t="s">
        <v>77</v>
      </c>
      <c r="J6" s="81"/>
      <c r="K6" s="66"/>
      <c r="L6" s="67"/>
      <c r="M6" s="76"/>
      <c r="N6" s="77"/>
      <c r="O6" s="78"/>
      <c r="P6" s="79"/>
      <c r="Q6" s="77"/>
    </row>
    <row r="7" spans="1:17" s="1" customFormat="1" ht="16.5" customHeight="1" thickBot="1" x14ac:dyDescent="0.3">
      <c r="A7" s="51"/>
      <c r="B7" s="54"/>
      <c r="C7" s="57"/>
      <c r="D7" s="60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77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thickBot="1" x14ac:dyDescent="0.25">
      <c r="A9" s="68"/>
      <c r="B9" s="69"/>
      <c r="C9" s="69"/>
      <c r="D9" s="70"/>
      <c r="E9" s="71" t="s">
        <v>11</v>
      </c>
      <c r="F9" s="72"/>
      <c r="G9" s="71" t="s">
        <v>12</v>
      </c>
      <c r="H9" s="72"/>
      <c r="I9" s="71" t="s">
        <v>13</v>
      </c>
      <c r="J9" s="72"/>
      <c r="K9" s="73" t="s">
        <v>14</v>
      </c>
      <c r="L9" s="72"/>
      <c r="M9" s="22"/>
      <c r="N9" s="20"/>
      <c r="O9" s="16"/>
      <c r="P9" s="17"/>
      <c r="Q9" s="19"/>
    </row>
    <row r="10" spans="1:17" ht="45" customHeight="1" thickBot="1" x14ac:dyDescent="0.3">
      <c r="A10" s="25">
        <v>1</v>
      </c>
      <c r="B10" s="39" t="s">
        <v>22</v>
      </c>
      <c r="C10" s="40" t="s">
        <v>76</v>
      </c>
      <c r="D10" s="26">
        <v>1</v>
      </c>
      <c r="E10" s="27">
        <v>230</v>
      </c>
      <c r="F10" s="36">
        <f>D10*E10</f>
        <v>230</v>
      </c>
      <c r="G10" s="27">
        <v>241</v>
      </c>
      <c r="H10" s="36">
        <f>D10*G10</f>
        <v>241</v>
      </c>
      <c r="I10" s="27">
        <v>253</v>
      </c>
      <c r="J10" s="36">
        <f>D10*I10</f>
        <v>253</v>
      </c>
      <c r="K10" s="28">
        <f>MIN(F10,H10,J10)</f>
        <v>230</v>
      </c>
      <c r="L10" s="28">
        <f>D10*K10</f>
        <v>230</v>
      </c>
      <c r="M10" s="28">
        <f>ROUND(IF(K10&gt;0,STDEV(E10,G10,I10),0),2)</f>
        <v>11.5</v>
      </c>
      <c r="N10" s="28">
        <f>M10*M12</f>
        <v>103.5</v>
      </c>
      <c r="O10" s="28">
        <f>ROUND(IF(K10&gt;0,STDEV(E10,G10,I10)/AVERAGE(E10,G10,I10)*100,0),2)</f>
        <v>4.7699999999999996</v>
      </c>
      <c r="P10" s="28">
        <f>ROUND(IF(L10&gt;0,STDEV(F10,H10,J10)/AVERAGE(F10,H10,J10)*100,0),2)</f>
        <v>4.7699999999999996</v>
      </c>
      <c r="Q10" s="37">
        <f>MIN(F10)</f>
        <v>230</v>
      </c>
    </row>
    <row r="11" spans="1:17" ht="39.75" customHeight="1" thickBot="1" x14ac:dyDescent="0.3">
      <c r="A11" s="25">
        <v>2</v>
      </c>
      <c r="B11" s="41" t="s">
        <v>23</v>
      </c>
      <c r="C11" s="42" t="s">
        <v>76</v>
      </c>
      <c r="D11" s="26">
        <v>1</v>
      </c>
      <c r="E11" s="27">
        <v>277</v>
      </c>
      <c r="F11" s="36">
        <f>E11*D11</f>
        <v>277</v>
      </c>
      <c r="G11" s="27">
        <v>290</v>
      </c>
      <c r="H11" s="36">
        <f t="shared" ref="H11:H62" si="0">D11*G11</f>
        <v>290</v>
      </c>
      <c r="I11" s="27">
        <v>305</v>
      </c>
      <c r="J11" s="36">
        <f t="shared" ref="J11:J62" si="1">D11*I11</f>
        <v>305</v>
      </c>
      <c r="K11" s="28">
        <f t="shared" ref="K11:K62" si="2">MIN(F11,H11,J11)</f>
        <v>277</v>
      </c>
      <c r="L11" s="28">
        <f t="shared" ref="L11:L62" si="3">D11*K11</f>
        <v>277</v>
      </c>
      <c r="M11" s="28">
        <f t="shared" ref="M11:M62" si="4">ROUND(IF(K11&gt;0,STDEV(E11,G11,I11),0),2)</f>
        <v>14.01</v>
      </c>
      <c r="N11" s="28">
        <f t="shared" ref="N11:N62" si="5">M11*M13</f>
        <v>119.08499999999999</v>
      </c>
      <c r="O11" s="28">
        <f t="shared" ref="O11:O62" si="6">ROUND(IF(K11&gt;0,STDEV(E11,G11,I11)/AVERAGE(E11,G11,I11)*100,0),2)</f>
        <v>4.82</v>
      </c>
      <c r="P11" s="28">
        <f>ROUND(IF(L11&gt;0,STDEV(F11,H11,J11)/AVERAGE(F11,H11,J11)*100,0),2)</f>
        <v>4.82</v>
      </c>
      <c r="Q11" s="37">
        <f t="shared" ref="Q11:Q62" si="7">MIN(F11)</f>
        <v>277</v>
      </c>
    </row>
    <row r="12" spans="1:17" ht="45" customHeight="1" thickBot="1" x14ac:dyDescent="0.3">
      <c r="A12" s="25">
        <v>3</v>
      </c>
      <c r="B12" s="41" t="s">
        <v>24</v>
      </c>
      <c r="C12" s="42" t="s">
        <v>76</v>
      </c>
      <c r="D12" s="26">
        <v>1</v>
      </c>
      <c r="E12" s="27">
        <v>187</v>
      </c>
      <c r="F12" s="36">
        <f t="shared" ref="F12:F62" si="8">E12*D12</f>
        <v>187</v>
      </c>
      <c r="G12" s="38">
        <v>196</v>
      </c>
      <c r="H12" s="36">
        <f t="shared" si="0"/>
        <v>196</v>
      </c>
      <c r="I12" s="27">
        <v>205</v>
      </c>
      <c r="J12" s="36">
        <f t="shared" si="1"/>
        <v>205</v>
      </c>
      <c r="K12" s="28">
        <f t="shared" si="2"/>
        <v>187</v>
      </c>
      <c r="L12" s="28">
        <f t="shared" si="3"/>
        <v>187</v>
      </c>
      <c r="M12" s="28">
        <f t="shared" si="4"/>
        <v>9</v>
      </c>
      <c r="N12" s="28">
        <f t="shared" si="5"/>
        <v>427.5</v>
      </c>
      <c r="O12" s="28">
        <f t="shared" si="6"/>
        <v>4.59</v>
      </c>
      <c r="P12" s="28">
        <f t="shared" ref="P12:P62" si="9">ROUND(IF(L12&gt;0,STDEV(F12,H12,J12)/AVERAGE(F12,H12,J12)*100,0),2)</f>
        <v>4.59</v>
      </c>
      <c r="Q12" s="37">
        <f t="shared" si="7"/>
        <v>187</v>
      </c>
    </row>
    <row r="13" spans="1:17" ht="53.25" customHeight="1" thickBot="1" x14ac:dyDescent="0.3">
      <c r="A13" s="25">
        <v>4</v>
      </c>
      <c r="B13" s="41" t="s">
        <v>25</v>
      </c>
      <c r="C13" s="42" t="s">
        <v>76</v>
      </c>
      <c r="D13" s="26">
        <v>1</v>
      </c>
      <c r="E13" s="27">
        <v>175</v>
      </c>
      <c r="F13" s="36">
        <f t="shared" si="8"/>
        <v>175</v>
      </c>
      <c r="G13" s="27">
        <v>183</v>
      </c>
      <c r="H13" s="36">
        <f t="shared" si="0"/>
        <v>183</v>
      </c>
      <c r="I13" s="27">
        <v>192</v>
      </c>
      <c r="J13" s="36">
        <f t="shared" si="1"/>
        <v>192</v>
      </c>
      <c r="K13" s="28">
        <f t="shared" si="2"/>
        <v>175</v>
      </c>
      <c r="L13" s="28">
        <f t="shared" si="3"/>
        <v>175</v>
      </c>
      <c r="M13" s="28">
        <f t="shared" si="4"/>
        <v>8.5</v>
      </c>
      <c r="N13" s="28">
        <f t="shared" si="5"/>
        <v>323</v>
      </c>
      <c r="O13" s="28">
        <f t="shared" si="6"/>
        <v>4.6399999999999997</v>
      </c>
      <c r="P13" s="28">
        <f t="shared" si="9"/>
        <v>4.6399999999999997</v>
      </c>
      <c r="Q13" s="37">
        <f t="shared" si="7"/>
        <v>175</v>
      </c>
    </row>
    <row r="14" spans="1:17" ht="48" customHeight="1" thickBot="1" x14ac:dyDescent="0.3">
      <c r="A14" s="25">
        <v>5</v>
      </c>
      <c r="B14" s="41" t="s">
        <v>26</v>
      </c>
      <c r="C14" s="42" t="s">
        <v>76</v>
      </c>
      <c r="D14" s="26">
        <v>1</v>
      </c>
      <c r="E14" s="27">
        <v>950</v>
      </c>
      <c r="F14" s="36">
        <f t="shared" si="8"/>
        <v>950</v>
      </c>
      <c r="G14" s="27">
        <v>997</v>
      </c>
      <c r="H14" s="36">
        <f t="shared" si="0"/>
        <v>997</v>
      </c>
      <c r="I14" s="27">
        <v>1045</v>
      </c>
      <c r="J14" s="36">
        <f t="shared" si="1"/>
        <v>1045</v>
      </c>
      <c r="K14" s="28">
        <f t="shared" si="2"/>
        <v>950</v>
      </c>
      <c r="L14" s="28">
        <f t="shared" si="3"/>
        <v>950</v>
      </c>
      <c r="M14" s="28">
        <f t="shared" si="4"/>
        <v>47.5</v>
      </c>
      <c r="N14" s="28">
        <f t="shared" si="5"/>
        <v>523.44999999999993</v>
      </c>
      <c r="O14" s="28">
        <f t="shared" si="6"/>
        <v>4.76</v>
      </c>
      <c r="P14" s="28">
        <f t="shared" si="9"/>
        <v>4.76</v>
      </c>
      <c r="Q14" s="37">
        <f t="shared" si="7"/>
        <v>950</v>
      </c>
    </row>
    <row r="15" spans="1:17" ht="39.75" customHeight="1" thickBot="1" x14ac:dyDescent="0.3">
      <c r="A15" s="25">
        <v>6</v>
      </c>
      <c r="B15" s="41" t="s">
        <v>27</v>
      </c>
      <c r="C15" s="42" t="s">
        <v>76</v>
      </c>
      <c r="D15" s="26">
        <v>1</v>
      </c>
      <c r="E15" s="27">
        <v>765</v>
      </c>
      <c r="F15" s="36">
        <f t="shared" si="8"/>
        <v>765</v>
      </c>
      <c r="G15" s="27">
        <v>803</v>
      </c>
      <c r="H15" s="36">
        <f t="shared" si="0"/>
        <v>803</v>
      </c>
      <c r="I15" s="27">
        <v>841</v>
      </c>
      <c r="J15" s="36">
        <f t="shared" si="1"/>
        <v>841</v>
      </c>
      <c r="K15" s="28">
        <f t="shared" si="2"/>
        <v>765</v>
      </c>
      <c r="L15" s="28">
        <f t="shared" si="3"/>
        <v>765</v>
      </c>
      <c r="M15" s="28">
        <f t="shared" si="4"/>
        <v>38</v>
      </c>
      <c r="N15" s="28">
        <f t="shared" si="5"/>
        <v>380</v>
      </c>
      <c r="O15" s="28">
        <f t="shared" si="6"/>
        <v>4.7300000000000004</v>
      </c>
      <c r="P15" s="28">
        <f t="shared" si="9"/>
        <v>4.7300000000000004</v>
      </c>
      <c r="Q15" s="37">
        <f t="shared" si="7"/>
        <v>765</v>
      </c>
    </row>
    <row r="16" spans="1:17" ht="32.25" customHeight="1" thickBot="1" x14ac:dyDescent="0.3">
      <c r="A16" s="25">
        <v>7</v>
      </c>
      <c r="B16" s="41" t="s">
        <v>28</v>
      </c>
      <c r="C16" s="42" t="s">
        <v>76</v>
      </c>
      <c r="D16" s="26">
        <v>1</v>
      </c>
      <c r="E16" s="27">
        <v>228</v>
      </c>
      <c r="F16" s="36">
        <f t="shared" si="8"/>
        <v>228</v>
      </c>
      <c r="G16" s="27">
        <v>240</v>
      </c>
      <c r="H16" s="36">
        <f t="shared" si="0"/>
        <v>240</v>
      </c>
      <c r="I16" s="27">
        <v>250</v>
      </c>
      <c r="J16" s="36">
        <f t="shared" si="1"/>
        <v>250</v>
      </c>
      <c r="K16" s="28">
        <f t="shared" si="2"/>
        <v>228</v>
      </c>
      <c r="L16" s="28">
        <f t="shared" si="3"/>
        <v>228</v>
      </c>
      <c r="M16" s="28">
        <f t="shared" si="4"/>
        <v>11.02</v>
      </c>
      <c r="N16" s="28">
        <f t="shared" si="5"/>
        <v>99.179999999999993</v>
      </c>
      <c r="O16" s="28">
        <f t="shared" si="6"/>
        <v>4.5999999999999996</v>
      </c>
      <c r="P16" s="28">
        <f t="shared" si="9"/>
        <v>4.5999999999999996</v>
      </c>
      <c r="Q16" s="37">
        <f t="shared" si="7"/>
        <v>228</v>
      </c>
    </row>
    <row r="17" spans="1:17" ht="33" customHeight="1" thickBot="1" x14ac:dyDescent="0.3">
      <c r="A17" s="25">
        <v>8</v>
      </c>
      <c r="B17" s="41" t="s">
        <v>29</v>
      </c>
      <c r="C17" s="42" t="s">
        <v>76</v>
      </c>
      <c r="D17" s="26">
        <v>1</v>
      </c>
      <c r="E17" s="27">
        <v>190</v>
      </c>
      <c r="F17" s="36">
        <f t="shared" si="8"/>
        <v>190</v>
      </c>
      <c r="G17" s="27">
        <v>200</v>
      </c>
      <c r="H17" s="36">
        <f t="shared" si="0"/>
        <v>200</v>
      </c>
      <c r="I17" s="27">
        <v>210</v>
      </c>
      <c r="J17" s="36">
        <f t="shared" si="1"/>
        <v>210</v>
      </c>
      <c r="K17" s="28">
        <f t="shared" si="2"/>
        <v>190</v>
      </c>
      <c r="L17" s="28">
        <f t="shared" si="3"/>
        <v>190</v>
      </c>
      <c r="M17" s="28">
        <f t="shared" si="4"/>
        <v>10</v>
      </c>
      <c r="N17" s="28">
        <f t="shared" si="5"/>
        <v>150</v>
      </c>
      <c r="O17" s="28">
        <f t="shared" si="6"/>
        <v>5</v>
      </c>
      <c r="P17" s="28">
        <f t="shared" si="9"/>
        <v>5</v>
      </c>
      <c r="Q17" s="37">
        <f t="shared" si="7"/>
        <v>190</v>
      </c>
    </row>
    <row r="18" spans="1:17" ht="36.75" customHeight="1" thickBot="1" x14ac:dyDescent="0.3">
      <c r="A18" s="25">
        <v>9</v>
      </c>
      <c r="B18" s="41" t="s">
        <v>30</v>
      </c>
      <c r="C18" s="42" t="s">
        <v>76</v>
      </c>
      <c r="D18" s="26">
        <v>1</v>
      </c>
      <c r="E18" s="27">
        <v>180</v>
      </c>
      <c r="F18" s="36">
        <f t="shared" si="8"/>
        <v>180</v>
      </c>
      <c r="G18" s="27">
        <v>189</v>
      </c>
      <c r="H18" s="36">
        <f t="shared" si="0"/>
        <v>189</v>
      </c>
      <c r="I18" s="27">
        <v>198</v>
      </c>
      <c r="J18" s="36">
        <f t="shared" si="1"/>
        <v>198</v>
      </c>
      <c r="K18" s="28">
        <f t="shared" si="2"/>
        <v>180</v>
      </c>
      <c r="L18" s="28">
        <f t="shared" si="3"/>
        <v>180</v>
      </c>
      <c r="M18" s="28">
        <f t="shared" si="4"/>
        <v>9</v>
      </c>
      <c r="N18" s="28">
        <f t="shared" si="5"/>
        <v>112.5</v>
      </c>
      <c r="O18" s="28">
        <f t="shared" si="6"/>
        <v>4.76</v>
      </c>
      <c r="P18" s="28">
        <f t="shared" si="9"/>
        <v>4.76</v>
      </c>
      <c r="Q18" s="37">
        <f t="shared" si="7"/>
        <v>180</v>
      </c>
    </row>
    <row r="19" spans="1:17" ht="44.25" customHeight="1" thickBot="1" x14ac:dyDescent="0.3">
      <c r="A19" s="29">
        <v>10</v>
      </c>
      <c r="B19" s="41" t="s">
        <v>31</v>
      </c>
      <c r="C19" s="42" t="s">
        <v>76</v>
      </c>
      <c r="D19" s="26">
        <v>1</v>
      </c>
      <c r="E19" s="27">
        <v>300</v>
      </c>
      <c r="F19" s="36">
        <f t="shared" si="8"/>
        <v>300</v>
      </c>
      <c r="G19" s="27">
        <v>315</v>
      </c>
      <c r="H19" s="36">
        <f t="shared" si="0"/>
        <v>315</v>
      </c>
      <c r="I19" s="27">
        <v>330</v>
      </c>
      <c r="J19" s="36">
        <f t="shared" si="1"/>
        <v>330</v>
      </c>
      <c r="K19" s="28">
        <f t="shared" si="2"/>
        <v>300</v>
      </c>
      <c r="L19" s="28">
        <f t="shared" si="3"/>
        <v>300</v>
      </c>
      <c r="M19" s="28">
        <f t="shared" si="4"/>
        <v>15</v>
      </c>
      <c r="N19" s="28">
        <f t="shared" si="5"/>
        <v>195</v>
      </c>
      <c r="O19" s="28">
        <f t="shared" si="6"/>
        <v>4.76</v>
      </c>
      <c r="P19" s="28">
        <f t="shared" si="9"/>
        <v>4.76</v>
      </c>
      <c r="Q19" s="37">
        <f t="shared" si="7"/>
        <v>300</v>
      </c>
    </row>
    <row r="20" spans="1:17" ht="36.75" customHeight="1" thickBot="1" x14ac:dyDescent="0.3">
      <c r="A20" s="29">
        <v>11</v>
      </c>
      <c r="B20" s="41" t="s">
        <v>32</v>
      </c>
      <c r="C20" s="42" t="s">
        <v>76</v>
      </c>
      <c r="D20" s="26">
        <v>1</v>
      </c>
      <c r="E20" s="27">
        <v>235</v>
      </c>
      <c r="F20" s="36">
        <f t="shared" si="8"/>
        <v>235</v>
      </c>
      <c r="G20" s="27">
        <v>247</v>
      </c>
      <c r="H20" s="36">
        <f t="shared" si="0"/>
        <v>247</v>
      </c>
      <c r="I20" s="27">
        <v>260</v>
      </c>
      <c r="J20" s="36">
        <f t="shared" si="1"/>
        <v>260</v>
      </c>
      <c r="K20" s="28">
        <f t="shared" si="2"/>
        <v>235</v>
      </c>
      <c r="L20" s="28">
        <f t="shared" si="3"/>
        <v>235</v>
      </c>
      <c r="M20" s="28">
        <f t="shared" si="4"/>
        <v>12.5</v>
      </c>
      <c r="N20" s="28">
        <f t="shared" si="5"/>
        <v>487.5</v>
      </c>
      <c r="O20" s="28">
        <f t="shared" si="6"/>
        <v>5.0599999999999996</v>
      </c>
      <c r="P20" s="28">
        <f t="shared" si="9"/>
        <v>5.0599999999999996</v>
      </c>
      <c r="Q20" s="37">
        <f t="shared" si="7"/>
        <v>235</v>
      </c>
    </row>
    <row r="21" spans="1:17" ht="25.5" customHeight="1" thickBot="1" x14ac:dyDescent="0.3">
      <c r="A21" s="29">
        <v>12</v>
      </c>
      <c r="B21" s="41" t="s">
        <v>33</v>
      </c>
      <c r="C21" s="42" t="s">
        <v>76</v>
      </c>
      <c r="D21" s="26">
        <v>1</v>
      </c>
      <c r="E21" s="27">
        <v>260</v>
      </c>
      <c r="F21" s="36">
        <f t="shared" si="8"/>
        <v>260</v>
      </c>
      <c r="G21" s="27">
        <v>273</v>
      </c>
      <c r="H21" s="36">
        <f t="shared" si="0"/>
        <v>273</v>
      </c>
      <c r="I21" s="27">
        <v>286</v>
      </c>
      <c r="J21" s="36">
        <f t="shared" si="1"/>
        <v>286</v>
      </c>
      <c r="K21" s="28">
        <f t="shared" si="2"/>
        <v>260</v>
      </c>
      <c r="L21" s="28">
        <f t="shared" si="3"/>
        <v>260</v>
      </c>
      <c r="M21" s="28">
        <f t="shared" si="4"/>
        <v>13</v>
      </c>
      <c r="N21" s="28">
        <f t="shared" si="5"/>
        <v>110.5</v>
      </c>
      <c r="O21" s="28">
        <f t="shared" si="6"/>
        <v>4.76</v>
      </c>
      <c r="P21" s="28">
        <f t="shared" si="9"/>
        <v>4.76</v>
      </c>
      <c r="Q21" s="37">
        <f t="shared" si="7"/>
        <v>260</v>
      </c>
    </row>
    <row r="22" spans="1:17" s="8" customFormat="1" ht="39" customHeight="1" thickBot="1" x14ac:dyDescent="0.3">
      <c r="A22" s="29">
        <v>13</v>
      </c>
      <c r="B22" s="41" t="s">
        <v>34</v>
      </c>
      <c r="C22" s="42" t="s">
        <v>76</v>
      </c>
      <c r="D22" s="26">
        <v>1</v>
      </c>
      <c r="E22" s="27">
        <v>776</v>
      </c>
      <c r="F22" s="36">
        <f t="shared" si="8"/>
        <v>776</v>
      </c>
      <c r="G22" s="27">
        <v>815</v>
      </c>
      <c r="H22" s="36">
        <f t="shared" si="0"/>
        <v>815</v>
      </c>
      <c r="I22" s="27">
        <v>854</v>
      </c>
      <c r="J22" s="36">
        <f t="shared" si="1"/>
        <v>854</v>
      </c>
      <c r="K22" s="28">
        <f t="shared" si="2"/>
        <v>776</v>
      </c>
      <c r="L22" s="28">
        <f t="shared" si="3"/>
        <v>776</v>
      </c>
      <c r="M22" s="28">
        <f t="shared" si="4"/>
        <v>39</v>
      </c>
      <c r="N22" s="28">
        <f t="shared" si="5"/>
        <v>214.89</v>
      </c>
      <c r="O22" s="28">
        <f t="shared" si="6"/>
        <v>4.79</v>
      </c>
      <c r="P22" s="28">
        <f t="shared" si="9"/>
        <v>4.79</v>
      </c>
      <c r="Q22" s="37">
        <f t="shared" si="7"/>
        <v>776</v>
      </c>
    </row>
    <row r="23" spans="1:17" ht="31.5" customHeight="1" thickBot="1" x14ac:dyDescent="0.3">
      <c r="A23" s="29">
        <v>14</v>
      </c>
      <c r="B23" s="41" t="s">
        <v>35</v>
      </c>
      <c r="C23" s="42" t="s">
        <v>76</v>
      </c>
      <c r="D23" s="26">
        <v>1</v>
      </c>
      <c r="E23" s="27">
        <v>166</v>
      </c>
      <c r="F23" s="36">
        <f t="shared" si="8"/>
        <v>166</v>
      </c>
      <c r="G23" s="27">
        <v>175</v>
      </c>
      <c r="H23" s="36">
        <f t="shared" si="0"/>
        <v>175</v>
      </c>
      <c r="I23" s="27">
        <v>183</v>
      </c>
      <c r="J23" s="36">
        <f t="shared" si="1"/>
        <v>183</v>
      </c>
      <c r="K23" s="28">
        <f t="shared" si="2"/>
        <v>166</v>
      </c>
      <c r="L23" s="28">
        <f t="shared" si="3"/>
        <v>166</v>
      </c>
      <c r="M23" s="28">
        <f t="shared" si="4"/>
        <v>8.5</v>
      </c>
      <c r="N23" s="28">
        <f t="shared" si="5"/>
        <v>42.5</v>
      </c>
      <c r="O23" s="28">
        <f t="shared" si="6"/>
        <v>4.87</v>
      </c>
      <c r="P23" s="28">
        <f t="shared" si="9"/>
        <v>4.87</v>
      </c>
      <c r="Q23" s="37">
        <f t="shared" si="7"/>
        <v>166</v>
      </c>
    </row>
    <row r="24" spans="1:17" ht="27.75" customHeight="1" thickBot="1" x14ac:dyDescent="0.3">
      <c r="A24" s="29">
        <v>15</v>
      </c>
      <c r="B24" s="41" t="s">
        <v>36</v>
      </c>
      <c r="C24" s="42" t="s">
        <v>76</v>
      </c>
      <c r="D24" s="26">
        <v>1</v>
      </c>
      <c r="E24" s="27">
        <v>110</v>
      </c>
      <c r="F24" s="36">
        <f t="shared" si="8"/>
        <v>110</v>
      </c>
      <c r="G24" s="27">
        <v>115</v>
      </c>
      <c r="H24" s="36">
        <f t="shared" si="0"/>
        <v>115</v>
      </c>
      <c r="I24" s="27">
        <v>121</v>
      </c>
      <c r="J24" s="36">
        <f t="shared" si="1"/>
        <v>121</v>
      </c>
      <c r="K24" s="28">
        <f t="shared" si="2"/>
        <v>110</v>
      </c>
      <c r="L24" s="28">
        <f t="shared" si="3"/>
        <v>110</v>
      </c>
      <c r="M24" s="28">
        <f t="shared" si="4"/>
        <v>5.51</v>
      </c>
      <c r="N24" s="28">
        <f t="shared" si="5"/>
        <v>27.549999999999997</v>
      </c>
      <c r="O24" s="28">
        <f t="shared" si="6"/>
        <v>4.78</v>
      </c>
      <c r="P24" s="28">
        <f t="shared" si="9"/>
        <v>4.78</v>
      </c>
      <c r="Q24" s="37">
        <f t="shared" si="7"/>
        <v>110</v>
      </c>
    </row>
    <row r="25" spans="1:17" ht="25.5" customHeight="1" thickBot="1" x14ac:dyDescent="0.3">
      <c r="A25" s="29">
        <v>16</v>
      </c>
      <c r="B25" s="43" t="s">
        <v>37</v>
      </c>
      <c r="C25" s="42" t="s">
        <v>76</v>
      </c>
      <c r="D25" s="26">
        <v>1</v>
      </c>
      <c r="E25" s="27">
        <v>105</v>
      </c>
      <c r="F25" s="36">
        <f t="shared" si="8"/>
        <v>105</v>
      </c>
      <c r="G25" s="27">
        <v>110</v>
      </c>
      <c r="H25" s="36">
        <f t="shared" si="0"/>
        <v>110</v>
      </c>
      <c r="I25" s="27">
        <v>115</v>
      </c>
      <c r="J25" s="36">
        <f t="shared" si="1"/>
        <v>115</v>
      </c>
      <c r="K25" s="28">
        <f t="shared" si="2"/>
        <v>105</v>
      </c>
      <c r="L25" s="28">
        <f t="shared" si="3"/>
        <v>105</v>
      </c>
      <c r="M25" s="28">
        <f t="shared" si="4"/>
        <v>5</v>
      </c>
      <c r="N25" s="28">
        <f t="shared" si="5"/>
        <v>25</v>
      </c>
      <c r="O25" s="28">
        <f t="shared" si="6"/>
        <v>4.55</v>
      </c>
      <c r="P25" s="28">
        <f t="shared" si="9"/>
        <v>4.55</v>
      </c>
      <c r="Q25" s="37">
        <f t="shared" si="7"/>
        <v>105</v>
      </c>
    </row>
    <row r="26" spans="1:17" ht="26.25" customHeight="1" thickBot="1" x14ac:dyDescent="0.3">
      <c r="A26" s="29">
        <v>17</v>
      </c>
      <c r="B26" s="41" t="s">
        <v>38</v>
      </c>
      <c r="C26" s="42" t="s">
        <v>76</v>
      </c>
      <c r="D26" s="26">
        <v>1</v>
      </c>
      <c r="E26" s="27">
        <v>105</v>
      </c>
      <c r="F26" s="36">
        <f t="shared" si="8"/>
        <v>105</v>
      </c>
      <c r="G26" s="27">
        <v>110</v>
      </c>
      <c r="H26" s="36">
        <f t="shared" si="0"/>
        <v>110</v>
      </c>
      <c r="I26" s="27">
        <v>115</v>
      </c>
      <c r="J26" s="36">
        <f t="shared" si="1"/>
        <v>115</v>
      </c>
      <c r="K26" s="28">
        <f t="shared" si="2"/>
        <v>105</v>
      </c>
      <c r="L26" s="28">
        <f t="shared" si="3"/>
        <v>105</v>
      </c>
      <c r="M26" s="28">
        <f t="shared" si="4"/>
        <v>5</v>
      </c>
      <c r="N26" s="28">
        <f t="shared" si="5"/>
        <v>32.549999999999997</v>
      </c>
      <c r="O26" s="28">
        <f t="shared" si="6"/>
        <v>4.55</v>
      </c>
      <c r="P26" s="28">
        <f t="shared" si="9"/>
        <v>4.55</v>
      </c>
      <c r="Q26" s="37">
        <f t="shared" si="7"/>
        <v>105</v>
      </c>
    </row>
    <row r="27" spans="1:17" ht="27" customHeight="1" thickBot="1" x14ac:dyDescent="0.3">
      <c r="A27" s="29">
        <v>18</v>
      </c>
      <c r="B27" s="41" t="s">
        <v>39</v>
      </c>
      <c r="C27" s="42" t="s">
        <v>76</v>
      </c>
      <c r="D27" s="26">
        <v>1</v>
      </c>
      <c r="E27" s="27">
        <v>95</v>
      </c>
      <c r="F27" s="36">
        <f t="shared" si="8"/>
        <v>95</v>
      </c>
      <c r="G27" s="27">
        <v>100</v>
      </c>
      <c r="H27" s="36">
        <f t="shared" si="0"/>
        <v>100</v>
      </c>
      <c r="I27" s="27">
        <v>105</v>
      </c>
      <c r="J27" s="36">
        <f t="shared" si="1"/>
        <v>105</v>
      </c>
      <c r="K27" s="28">
        <f t="shared" si="2"/>
        <v>95</v>
      </c>
      <c r="L27" s="28">
        <f t="shared" si="3"/>
        <v>95</v>
      </c>
      <c r="M27" s="28">
        <f t="shared" si="4"/>
        <v>5</v>
      </c>
      <c r="N27" s="28">
        <f t="shared" si="5"/>
        <v>25.150000000000002</v>
      </c>
      <c r="O27" s="28">
        <f t="shared" si="6"/>
        <v>5</v>
      </c>
      <c r="P27" s="28">
        <f t="shared" si="9"/>
        <v>5</v>
      </c>
      <c r="Q27" s="37">
        <f t="shared" si="7"/>
        <v>95</v>
      </c>
    </row>
    <row r="28" spans="1:17" ht="25.5" customHeight="1" thickBot="1" x14ac:dyDescent="0.3">
      <c r="A28" s="29">
        <v>19</v>
      </c>
      <c r="B28" s="41" t="s">
        <v>40</v>
      </c>
      <c r="C28" s="42" t="s">
        <v>76</v>
      </c>
      <c r="D28" s="26">
        <v>1</v>
      </c>
      <c r="E28" s="27">
        <v>130</v>
      </c>
      <c r="F28" s="36">
        <f t="shared" si="8"/>
        <v>130</v>
      </c>
      <c r="G28" s="27">
        <v>136</v>
      </c>
      <c r="H28" s="36">
        <f t="shared" si="0"/>
        <v>136</v>
      </c>
      <c r="I28" s="27">
        <v>143</v>
      </c>
      <c r="J28" s="36">
        <f t="shared" si="1"/>
        <v>143</v>
      </c>
      <c r="K28" s="28">
        <f t="shared" si="2"/>
        <v>130</v>
      </c>
      <c r="L28" s="28">
        <f t="shared" si="3"/>
        <v>130</v>
      </c>
      <c r="M28" s="28">
        <f t="shared" si="4"/>
        <v>6.51</v>
      </c>
      <c r="N28" s="28">
        <f t="shared" si="5"/>
        <v>52.08</v>
      </c>
      <c r="O28" s="28">
        <f t="shared" si="6"/>
        <v>4.7699999999999996</v>
      </c>
      <c r="P28" s="28">
        <f t="shared" si="9"/>
        <v>4.7699999999999996</v>
      </c>
      <c r="Q28" s="37">
        <f t="shared" si="7"/>
        <v>130</v>
      </c>
    </row>
    <row r="29" spans="1:17" ht="26.25" customHeight="1" thickBot="1" x14ac:dyDescent="0.3">
      <c r="A29" s="29">
        <v>20</v>
      </c>
      <c r="B29" s="41" t="s">
        <v>41</v>
      </c>
      <c r="C29" s="42" t="s">
        <v>76</v>
      </c>
      <c r="D29" s="26">
        <v>1</v>
      </c>
      <c r="E29" s="27">
        <v>93</v>
      </c>
      <c r="F29" s="36">
        <f t="shared" si="8"/>
        <v>93</v>
      </c>
      <c r="G29" s="27">
        <v>97</v>
      </c>
      <c r="H29" s="36">
        <f t="shared" si="0"/>
        <v>97</v>
      </c>
      <c r="I29" s="27">
        <v>103</v>
      </c>
      <c r="J29" s="36">
        <f t="shared" si="1"/>
        <v>103</v>
      </c>
      <c r="K29" s="28">
        <f t="shared" si="2"/>
        <v>93</v>
      </c>
      <c r="L29" s="28">
        <f t="shared" si="3"/>
        <v>93</v>
      </c>
      <c r="M29" s="28">
        <f t="shared" si="4"/>
        <v>5.03</v>
      </c>
      <c r="N29" s="28">
        <f t="shared" si="5"/>
        <v>27.715299999999999</v>
      </c>
      <c r="O29" s="28">
        <f t="shared" si="6"/>
        <v>5.15</v>
      </c>
      <c r="P29" s="28">
        <f t="shared" si="9"/>
        <v>5.15</v>
      </c>
      <c r="Q29" s="37">
        <f t="shared" si="7"/>
        <v>93</v>
      </c>
    </row>
    <row r="30" spans="1:17" ht="26.25" customHeight="1" thickBot="1" x14ac:dyDescent="0.3">
      <c r="A30" s="29">
        <v>21</v>
      </c>
      <c r="B30" s="41" t="s">
        <v>42</v>
      </c>
      <c r="C30" s="42" t="s">
        <v>76</v>
      </c>
      <c r="D30" s="26">
        <v>1</v>
      </c>
      <c r="E30" s="27">
        <v>161</v>
      </c>
      <c r="F30" s="36">
        <f t="shared" si="8"/>
        <v>161</v>
      </c>
      <c r="G30" s="27">
        <v>169</v>
      </c>
      <c r="H30" s="36">
        <f t="shared" si="0"/>
        <v>169</v>
      </c>
      <c r="I30" s="27">
        <v>177</v>
      </c>
      <c r="J30" s="36">
        <f t="shared" si="1"/>
        <v>177</v>
      </c>
      <c r="K30" s="28">
        <f t="shared" si="2"/>
        <v>161</v>
      </c>
      <c r="L30" s="28">
        <f t="shared" si="3"/>
        <v>161</v>
      </c>
      <c r="M30" s="28">
        <f t="shared" si="4"/>
        <v>8</v>
      </c>
      <c r="N30" s="28">
        <f t="shared" si="5"/>
        <v>80</v>
      </c>
      <c r="O30" s="28">
        <f t="shared" si="6"/>
        <v>4.7300000000000004</v>
      </c>
      <c r="P30" s="28">
        <f t="shared" si="9"/>
        <v>4.7300000000000004</v>
      </c>
      <c r="Q30" s="37">
        <f t="shared" si="7"/>
        <v>161</v>
      </c>
    </row>
    <row r="31" spans="1:17" ht="15" customHeight="1" thickBot="1" x14ac:dyDescent="0.3">
      <c r="A31" s="29">
        <v>22</v>
      </c>
      <c r="B31" s="41" t="s">
        <v>43</v>
      </c>
      <c r="C31" s="42" t="s">
        <v>76</v>
      </c>
      <c r="D31" s="26">
        <v>1</v>
      </c>
      <c r="E31" s="27">
        <v>111</v>
      </c>
      <c r="F31" s="36">
        <f t="shared" si="8"/>
        <v>111</v>
      </c>
      <c r="G31" s="27">
        <v>116</v>
      </c>
      <c r="H31" s="36">
        <f t="shared" si="0"/>
        <v>116</v>
      </c>
      <c r="I31" s="27">
        <v>122</v>
      </c>
      <c r="J31" s="36">
        <f t="shared" si="1"/>
        <v>122</v>
      </c>
      <c r="K31" s="28">
        <f t="shared" si="2"/>
        <v>111</v>
      </c>
      <c r="L31" s="28">
        <f t="shared" si="3"/>
        <v>111</v>
      </c>
      <c r="M31" s="28">
        <f t="shared" si="4"/>
        <v>5.51</v>
      </c>
      <c r="N31" s="28">
        <f t="shared" si="5"/>
        <v>46.835000000000001</v>
      </c>
      <c r="O31" s="28">
        <f t="shared" si="6"/>
        <v>4.7300000000000004</v>
      </c>
      <c r="P31" s="28">
        <f t="shared" si="9"/>
        <v>4.7300000000000004</v>
      </c>
      <c r="Q31" s="37">
        <f t="shared" si="7"/>
        <v>111</v>
      </c>
    </row>
    <row r="32" spans="1:17" ht="15" customHeight="1" thickBot="1" x14ac:dyDescent="0.3">
      <c r="A32" s="29">
        <v>23</v>
      </c>
      <c r="B32" s="41" t="s">
        <v>44</v>
      </c>
      <c r="C32" s="42" t="s">
        <v>76</v>
      </c>
      <c r="D32" s="26">
        <v>1</v>
      </c>
      <c r="E32" s="27">
        <v>185</v>
      </c>
      <c r="F32" s="36">
        <f t="shared" si="8"/>
        <v>185</v>
      </c>
      <c r="G32" s="27">
        <v>195</v>
      </c>
      <c r="H32" s="36">
        <f t="shared" si="0"/>
        <v>195</v>
      </c>
      <c r="I32" s="27">
        <v>205</v>
      </c>
      <c r="J32" s="36">
        <f t="shared" si="1"/>
        <v>205</v>
      </c>
      <c r="K32" s="28">
        <f t="shared" si="2"/>
        <v>185</v>
      </c>
      <c r="L32" s="28">
        <f t="shared" si="3"/>
        <v>185</v>
      </c>
      <c r="M32" s="28">
        <f t="shared" si="4"/>
        <v>10</v>
      </c>
      <c r="N32" s="28">
        <f t="shared" si="5"/>
        <v>120</v>
      </c>
      <c r="O32" s="28">
        <f t="shared" si="6"/>
        <v>5.13</v>
      </c>
      <c r="P32" s="28">
        <f t="shared" si="9"/>
        <v>5.13</v>
      </c>
      <c r="Q32" s="37">
        <f t="shared" si="7"/>
        <v>185</v>
      </c>
    </row>
    <row r="33" spans="1:17" ht="15.75" thickBot="1" x14ac:dyDescent="0.3">
      <c r="A33" s="29">
        <v>24</v>
      </c>
      <c r="B33" s="41" t="s">
        <v>45</v>
      </c>
      <c r="C33" s="42" t="s">
        <v>76</v>
      </c>
      <c r="D33" s="26">
        <v>1</v>
      </c>
      <c r="E33" s="27">
        <v>166</v>
      </c>
      <c r="F33" s="36">
        <f t="shared" si="8"/>
        <v>166</v>
      </c>
      <c r="G33" s="27">
        <v>174</v>
      </c>
      <c r="H33" s="36">
        <f t="shared" si="0"/>
        <v>174</v>
      </c>
      <c r="I33" s="27">
        <v>183</v>
      </c>
      <c r="J33" s="36">
        <f t="shared" si="1"/>
        <v>183</v>
      </c>
      <c r="K33" s="28">
        <f t="shared" si="2"/>
        <v>166</v>
      </c>
      <c r="L33" s="28">
        <f t="shared" si="3"/>
        <v>166</v>
      </c>
      <c r="M33" s="28">
        <f t="shared" si="4"/>
        <v>8.5</v>
      </c>
      <c r="N33" s="28">
        <f t="shared" si="5"/>
        <v>63.835000000000001</v>
      </c>
      <c r="O33" s="28">
        <f t="shared" si="6"/>
        <v>4.88</v>
      </c>
      <c r="P33" s="28">
        <f t="shared" si="9"/>
        <v>4.88</v>
      </c>
      <c r="Q33" s="37">
        <f t="shared" si="7"/>
        <v>166</v>
      </c>
    </row>
    <row r="34" spans="1:17" ht="15.75" thickBot="1" x14ac:dyDescent="0.3">
      <c r="A34" s="29">
        <v>25</v>
      </c>
      <c r="B34" s="41" t="s">
        <v>46</v>
      </c>
      <c r="C34" s="42" t="s">
        <v>76</v>
      </c>
      <c r="D34" s="26">
        <v>1</v>
      </c>
      <c r="E34" s="27">
        <v>240</v>
      </c>
      <c r="F34" s="36">
        <f t="shared" si="8"/>
        <v>240</v>
      </c>
      <c r="G34" s="27">
        <v>252</v>
      </c>
      <c r="H34" s="36">
        <f t="shared" si="0"/>
        <v>252</v>
      </c>
      <c r="I34" s="27">
        <v>264</v>
      </c>
      <c r="J34" s="36">
        <f t="shared" si="1"/>
        <v>264</v>
      </c>
      <c r="K34" s="28">
        <f t="shared" si="2"/>
        <v>240</v>
      </c>
      <c r="L34" s="28">
        <f t="shared" si="3"/>
        <v>240</v>
      </c>
      <c r="M34" s="28">
        <f t="shared" si="4"/>
        <v>12</v>
      </c>
      <c r="N34" s="28">
        <f t="shared" si="5"/>
        <v>2730</v>
      </c>
      <c r="O34" s="28">
        <f t="shared" si="6"/>
        <v>4.76</v>
      </c>
      <c r="P34" s="28">
        <f t="shared" si="9"/>
        <v>4.76</v>
      </c>
      <c r="Q34" s="37">
        <f t="shared" si="7"/>
        <v>240</v>
      </c>
    </row>
    <row r="35" spans="1:17" ht="26.25" thickBot="1" x14ac:dyDescent="0.3">
      <c r="A35" s="29">
        <v>26</v>
      </c>
      <c r="B35" s="41" t="s">
        <v>47</v>
      </c>
      <c r="C35" s="42" t="s">
        <v>76</v>
      </c>
      <c r="D35" s="26">
        <v>1</v>
      </c>
      <c r="E35" s="27">
        <v>145</v>
      </c>
      <c r="F35" s="36">
        <f t="shared" si="8"/>
        <v>145</v>
      </c>
      <c r="G35" s="27">
        <v>152</v>
      </c>
      <c r="H35" s="36">
        <f t="shared" si="0"/>
        <v>152</v>
      </c>
      <c r="I35" s="27">
        <v>160</v>
      </c>
      <c r="J35" s="36">
        <f t="shared" si="1"/>
        <v>160</v>
      </c>
      <c r="K35" s="28">
        <f t="shared" si="2"/>
        <v>145</v>
      </c>
      <c r="L35" s="28">
        <f t="shared" si="3"/>
        <v>145</v>
      </c>
      <c r="M35" s="28">
        <f t="shared" si="4"/>
        <v>7.51</v>
      </c>
      <c r="N35" s="28">
        <f t="shared" si="5"/>
        <v>75.099999999999994</v>
      </c>
      <c r="O35" s="28">
        <f t="shared" si="6"/>
        <v>4.93</v>
      </c>
      <c r="P35" s="28">
        <f t="shared" si="9"/>
        <v>4.93</v>
      </c>
      <c r="Q35" s="37">
        <f t="shared" si="7"/>
        <v>145</v>
      </c>
    </row>
    <row r="36" spans="1:17" ht="39" thickBot="1" x14ac:dyDescent="0.3">
      <c r="A36" s="29">
        <v>27</v>
      </c>
      <c r="B36" s="41" t="s">
        <v>48</v>
      </c>
      <c r="C36" s="42" t="s">
        <v>76</v>
      </c>
      <c r="D36" s="26">
        <v>1</v>
      </c>
      <c r="E36" s="27">
        <v>4565</v>
      </c>
      <c r="F36" s="36">
        <f t="shared" si="8"/>
        <v>4565</v>
      </c>
      <c r="G36" s="27">
        <v>4793</v>
      </c>
      <c r="H36" s="36">
        <f t="shared" si="0"/>
        <v>4793</v>
      </c>
      <c r="I36" s="27">
        <v>5020</v>
      </c>
      <c r="J36" s="36">
        <f t="shared" si="1"/>
        <v>5020</v>
      </c>
      <c r="K36" s="28">
        <f t="shared" si="2"/>
        <v>4565</v>
      </c>
      <c r="L36" s="28">
        <f t="shared" si="3"/>
        <v>4565</v>
      </c>
      <c r="M36" s="28">
        <f t="shared" si="4"/>
        <v>227.5</v>
      </c>
      <c r="N36" s="28">
        <f t="shared" si="5"/>
        <v>1253.5249999999999</v>
      </c>
      <c r="O36" s="28">
        <f t="shared" si="6"/>
        <v>4.75</v>
      </c>
      <c r="P36" s="28">
        <f t="shared" si="9"/>
        <v>4.75</v>
      </c>
      <c r="Q36" s="37">
        <f t="shared" si="7"/>
        <v>4565</v>
      </c>
    </row>
    <row r="37" spans="1:17" ht="24" customHeight="1" thickBot="1" x14ac:dyDescent="0.3">
      <c r="A37" s="29">
        <v>28</v>
      </c>
      <c r="B37" s="41" t="s">
        <v>49</v>
      </c>
      <c r="C37" s="42" t="s">
        <v>76</v>
      </c>
      <c r="D37" s="26">
        <v>1</v>
      </c>
      <c r="E37" s="27">
        <v>201</v>
      </c>
      <c r="F37" s="36">
        <f t="shared" si="8"/>
        <v>201</v>
      </c>
      <c r="G37" s="27">
        <v>211</v>
      </c>
      <c r="H37" s="36">
        <f t="shared" si="0"/>
        <v>211</v>
      </c>
      <c r="I37" s="27">
        <v>221</v>
      </c>
      <c r="J37" s="36">
        <f t="shared" si="1"/>
        <v>221</v>
      </c>
      <c r="K37" s="28">
        <f t="shared" si="2"/>
        <v>201</v>
      </c>
      <c r="L37" s="28">
        <f t="shared" si="3"/>
        <v>201</v>
      </c>
      <c r="M37" s="28">
        <f t="shared" si="4"/>
        <v>10</v>
      </c>
      <c r="N37" s="28">
        <f t="shared" si="5"/>
        <v>45.099999999999994</v>
      </c>
      <c r="O37" s="28">
        <f t="shared" si="6"/>
        <v>4.74</v>
      </c>
      <c r="P37" s="28">
        <f t="shared" si="9"/>
        <v>4.74</v>
      </c>
      <c r="Q37" s="37">
        <f t="shared" si="7"/>
        <v>201</v>
      </c>
    </row>
    <row r="38" spans="1:17" ht="36.75" customHeight="1" thickBot="1" x14ac:dyDescent="0.3">
      <c r="A38" s="29">
        <v>29</v>
      </c>
      <c r="B38" s="41" t="s">
        <v>50</v>
      </c>
      <c r="C38" s="42" t="s">
        <v>76</v>
      </c>
      <c r="D38" s="26">
        <v>1</v>
      </c>
      <c r="E38" s="27">
        <v>193</v>
      </c>
      <c r="F38" s="36">
        <f t="shared" si="8"/>
        <v>193</v>
      </c>
      <c r="G38" s="27">
        <v>202</v>
      </c>
      <c r="H38" s="36">
        <f t="shared" si="0"/>
        <v>202</v>
      </c>
      <c r="I38" s="27">
        <v>203</v>
      </c>
      <c r="J38" s="36">
        <f t="shared" si="1"/>
        <v>203</v>
      </c>
      <c r="K38" s="28">
        <f t="shared" si="2"/>
        <v>193</v>
      </c>
      <c r="L38" s="28">
        <f t="shared" si="3"/>
        <v>193</v>
      </c>
      <c r="M38" s="28">
        <f t="shared" si="4"/>
        <v>5.51</v>
      </c>
      <c r="N38" s="28">
        <f t="shared" si="5"/>
        <v>311.37009999999998</v>
      </c>
      <c r="O38" s="28">
        <f t="shared" si="6"/>
        <v>2.76</v>
      </c>
      <c r="P38" s="28">
        <f t="shared" si="9"/>
        <v>2.76</v>
      </c>
      <c r="Q38" s="37">
        <f t="shared" si="7"/>
        <v>193</v>
      </c>
    </row>
    <row r="39" spans="1:17" ht="15.75" thickBot="1" x14ac:dyDescent="0.3">
      <c r="A39" s="29">
        <v>30</v>
      </c>
      <c r="B39" s="41" t="s">
        <v>51</v>
      </c>
      <c r="C39" s="42" t="s">
        <v>76</v>
      </c>
      <c r="D39" s="26">
        <v>1</v>
      </c>
      <c r="E39" s="27">
        <v>91</v>
      </c>
      <c r="F39" s="36">
        <f t="shared" si="8"/>
        <v>91</v>
      </c>
      <c r="G39" s="27">
        <v>95</v>
      </c>
      <c r="H39" s="36">
        <f t="shared" si="0"/>
        <v>95</v>
      </c>
      <c r="I39" s="27">
        <v>100</v>
      </c>
      <c r="J39" s="36">
        <f t="shared" si="1"/>
        <v>100</v>
      </c>
      <c r="K39" s="28">
        <f t="shared" si="2"/>
        <v>91</v>
      </c>
      <c r="L39" s="28">
        <f t="shared" si="3"/>
        <v>91</v>
      </c>
      <c r="M39" s="28">
        <f t="shared" si="4"/>
        <v>4.51</v>
      </c>
      <c r="N39" s="28">
        <f t="shared" si="5"/>
        <v>270.59999999999997</v>
      </c>
      <c r="O39" s="28">
        <f t="shared" si="6"/>
        <v>4.7300000000000004</v>
      </c>
      <c r="P39" s="28">
        <f t="shared" si="9"/>
        <v>4.7300000000000004</v>
      </c>
      <c r="Q39" s="37">
        <f t="shared" si="7"/>
        <v>91</v>
      </c>
    </row>
    <row r="40" spans="1:17" ht="19.5" customHeight="1" thickBot="1" x14ac:dyDescent="0.3">
      <c r="A40" s="29">
        <v>31</v>
      </c>
      <c r="B40" s="41" t="s">
        <v>52</v>
      </c>
      <c r="C40" s="42" t="s">
        <v>76</v>
      </c>
      <c r="D40" s="26">
        <v>1</v>
      </c>
      <c r="E40" s="27">
        <v>1130</v>
      </c>
      <c r="F40" s="36">
        <f t="shared" si="8"/>
        <v>1130</v>
      </c>
      <c r="G40" s="27">
        <v>1185</v>
      </c>
      <c r="H40" s="36">
        <f t="shared" si="0"/>
        <v>1185</v>
      </c>
      <c r="I40" s="27">
        <v>1243</v>
      </c>
      <c r="J40" s="36">
        <f t="shared" si="1"/>
        <v>1243</v>
      </c>
      <c r="K40" s="28">
        <f t="shared" si="2"/>
        <v>1130</v>
      </c>
      <c r="L40" s="28">
        <f t="shared" si="3"/>
        <v>1130</v>
      </c>
      <c r="M40" s="28">
        <f t="shared" si="4"/>
        <v>56.51</v>
      </c>
      <c r="N40" s="28">
        <f t="shared" si="5"/>
        <v>1780.6301000000001</v>
      </c>
      <c r="O40" s="28">
        <f t="shared" si="6"/>
        <v>4.76</v>
      </c>
      <c r="P40" s="28">
        <f t="shared" si="9"/>
        <v>4.76</v>
      </c>
      <c r="Q40" s="37">
        <f t="shared" si="7"/>
        <v>1130</v>
      </c>
    </row>
    <row r="41" spans="1:17" ht="15.75" thickBot="1" x14ac:dyDescent="0.3">
      <c r="A41" s="29">
        <v>32</v>
      </c>
      <c r="B41" s="41" t="s">
        <v>53</v>
      </c>
      <c r="C41" s="42" t="s">
        <v>76</v>
      </c>
      <c r="D41" s="26">
        <v>1</v>
      </c>
      <c r="E41" s="27">
        <v>1200</v>
      </c>
      <c r="F41" s="36">
        <f t="shared" si="8"/>
        <v>1200</v>
      </c>
      <c r="G41" s="27">
        <v>1260</v>
      </c>
      <c r="H41" s="36">
        <f t="shared" si="0"/>
        <v>1260</v>
      </c>
      <c r="I41" s="27">
        <v>1320</v>
      </c>
      <c r="J41" s="36">
        <f t="shared" si="1"/>
        <v>1320</v>
      </c>
      <c r="K41" s="28">
        <f t="shared" si="2"/>
        <v>1200</v>
      </c>
      <c r="L41" s="28">
        <f t="shared" si="3"/>
        <v>1200</v>
      </c>
      <c r="M41" s="28">
        <f t="shared" si="4"/>
        <v>60</v>
      </c>
      <c r="N41" s="28">
        <f t="shared" si="5"/>
        <v>2100</v>
      </c>
      <c r="O41" s="28">
        <f t="shared" si="6"/>
        <v>4.76</v>
      </c>
      <c r="P41" s="28">
        <f t="shared" si="9"/>
        <v>4.76</v>
      </c>
      <c r="Q41" s="37">
        <f t="shared" si="7"/>
        <v>1200</v>
      </c>
    </row>
    <row r="42" spans="1:17" ht="15" customHeight="1" thickBot="1" x14ac:dyDescent="0.3">
      <c r="A42" s="29">
        <v>33</v>
      </c>
      <c r="B42" s="41" t="s">
        <v>54</v>
      </c>
      <c r="C42" s="42" t="s">
        <v>76</v>
      </c>
      <c r="D42" s="26">
        <v>1</v>
      </c>
      <c r="E42" s="27">
        <v>630</v>
      </c>
      <c r="F42" s="36">
        <f t="shared" si="8"/>
        <v>630</v>
      </c>
      <c r="G42" s="27">
        <v>660</v>
      </c>
      <c r="H42" s="36">
        <f t="shared" si="0"/>
        <v>660</v>
      </c>
      <c r="I42" s="27">
        <v>693</v>
      </c>
      <c r="J42" s="36">
        <f t="shared" si="1"/>
        <v>693</v>
      </c>
      <c r="K42" s="28">
        <f t="shared" si="2"/>
        <v>630</v>
      </c>
      <c r="L42" s="28">
        <f t="shared" si="3"/>
        <v>630</v>
      </c>
      <c r="M42" s="28">
        <f t="shared" si="4"/>
        <v>31.51</v>
      </c>
      <c r="N42" s="28">
        <f t="shared" si="5"/>
        <v>599.00510000000008</v>
      </c>
      <c r="O42" s="28">
        <f t="shared" si="6"/>
        <v>4.7699999999999996</v>
      </c>
      <c r="P42" s="28">
        <f t="shared" si="9"/>
        <v>4.7699999999999996</v>
      </c>
      <c r="Q42" s="37">
        <f t="shared" si="7"/>
        <v>630</v>
      </c>
    </row>
    <row r="43" spans="1:17" ht="15" customHeight="1" thickBot="1" x14ac:dyDescent="0.3">
      <c r="A43" s="29">
        <v>34</v>
      </c>
      <c r="B43" s="41" t="s">
        <v>55</v>
      </c>
      <c r="C43" s="42" t="s">
        <v>76</v>
      </c>
      <c r="D43" s="26">
        <v>1</v>
      </c>
      <c r="E43" s="27">
        <v>630</v>
      </c>
      <c r="F43" s="36">
        <f t="shared" si="8"/>
        <v>630</v>
      </c>
      <c r="G43" s="27">
        <v>665</v>
      </c>
      <c r="H43" s="36">
        <f t="shared" si="0"/>
        <v>665</v>
      </c>
      <c r="I43" s="27">
        <v>700</v>
      </c>
      <c r="J43" s="36">
        <f t="shared" si="1"/>
        <v>700</v>
      </c>
      <c r="K43" s="28">
        <f t="shared" si="2"/>
        <v>630</v>
      </c>
      <c r="L43" s="28">
        <f t="shared" si="3"/>
        <v>630</v>
      </c>
      <c r="M43" s="28">
        <f t="shared" si="4"/>
        <v>35</v>
      </c>
      <c r="N43" s="28">
        <f t="shared" si="5"/>
        <v>437.5</v>
      </c>
      <c r="O43" s="28">
        <f t="shared" si="6"/>
        <v>5.26</v>
      </c>
      <c r="P43" s="28">
        <f t="shared" si="9"/>
        <v>5.26</v>
      </c>
      <c r="Q43" s="37">
        <f t="shared" si="7"/>
        <v>630</v>
      </c>
    </row>
    <row r="44" spans="1:17" ht="15" customHeight="1" thickBot="1" x14ac:dyDescent="0.3">
      <c r="A44" s="29">
        <v>35</v>
      </c>
      <c r="B44" s="41" t="s">
        <v>56</v>
      </c>
      <c r="C44" s="42" t="s">
        <v>76</v>
      </c>
      <c r="D44" s="26">
        <v>1</v>
      </c>
      <c r="E44" s="27">
        <v>377</v>
      </c>
      <c r="F44" s="36">
        <f t="shared" si="8"/>
        <v>377</v>
      </c>
      <c r="G44" s="27">
        <v>395</v>
      </c>
      <c r="H44" s="36">
        <f t="shared" si="0"/>
        <v>395</v>
      </c>
      <c r="I44" s="27">
        <v>415</v>
      </c>
      <c r="J44" s="36">
        <f t="shared" si="1"/>
        <v>415</v>
      </c>
      <c r="K44" s="28">
        <f t="shared" si="2"/>
        <v>377</v>
      </c>
      <c r="L44" s="28">
        <f t="shared" si="3"/>
        <v>377</v>
      </c>
      <c r="M44" s="28">
        <f t="shared" si="4"/>
        <v>19.010000000000002</v>
      </c>
      <c r="N44" s="28">
        <f t="shared" si="5"/>
        <v>342.18</v>
      </c>
      <c r="O44" s="28">
        <f t="shared" si="6"/>
        <v>4.8</v>
      </c>
      <c r="P44" s="28">
        <f t="shared" si="9"/>
        <v>4.8</v>
      </c>
      <c r="Q44" s="37">
        <f t="shared" si="7"/>
        <v>377</v>
      </c>
    </row>
    <row r="45" spans="1:17" ht="42.75" customHeight="1" thickBot="1" x14ac:dyDescent="0.3">
      <c r="A45" s="29">
        <v>36</v>
      </c>
      <c r="B45" s="41" t="s">
        <v>57</v>
      </c>
      <c r="C45" s="42" t="s">
        <v>76</v>
      </c>
      <c r="D45" s="26">
        <v>1</v>
      </c>
      <c r="E45" s="27">
        <v>250</v>
      </c>
      <c r="F45" s="36">
        <f t="shared" si="8"/>
        <v>250</v>
      </c>
      <c r="G45" s="27">
        <v>262</v>
      </c>
      <c r="H45" s="36">
        <f t="shared" si="0"/>
        <v>262</v>
      </c>
      <c r="I45" s="27">
        <v>275</v>
      </c>
      <c r="J45" s="36">
        <f t="shared" si="1"/>
        <v>275</v>
      </c>
      <c r="K45" s="28">
        <f t="shared" si="2"/>
        <v>250</v>
      </c>
      <c r="L45" s="28">
        <f t="shared" si="3"/>
        <v>250</v>
      </c>
      <c r="M45" s="28">
        <f t="shared" si="4"/>
        <v>12.5</v>
      </c>
      <c r="N45" s="28">
        <f t="shared" si="5"/>
        <v>121.37500000000001</v>
      </c>
      <c r="O45" s="28">
        <f t="shared" si="6"/>
        <v>4.7699999999999996</v>
      </c>
      <c r="P45" s="28">
        <f t="shared" si="9"/>
        <v>4.7699999999999996</v>
      </c>
      <c r="Q45" s="37">
        <f t="shared" si="7"/>
        <v>250</v>
      </c>
    </row>
    <row r="46" spans="1:17" ht="39" customHeight="1" thickBot="1" x14ac:dyDescent="0.3">
      <c r="A46" s="29">
        <v>37</v>
      </c>
      <c r="B46" s="41" t="s">
        <v>58</v>
      </c>
      <c r="C46" s="42" t="s">
        <v>76</v>
      </c>
      <c r="D46" s="26">
        <v>1</v>
      </c>
      <c r="E46" s="27">
        <v>360</v>
      </c>
      <c r="F46" s="36">
        <f t="shared" si="8"/>
        <v>360</v>
      </c>
      <c r="G46" s="27">
        <v>378</v>
      </c>
      <c r="H46" s="36">
        <f t="shared" si="0"/>
        <v>378</v>
      </c>
      <c r="I46" s="27">
        <v>396</v>
      </c>
      <c r="J46" s="36">
        <f t="shared" si="1"/>
        <v>396</v>
      </c>
      <c r="K46" s="28">
        <f t="shared" si="2"/>
        <v>360</v>
      </c>
      <c r="L46" s="28">
        <f t="shared" si="3"/>
        <v>360</v>
      </c>
      <c r="M46" s="28">
        <f t="shared" si="4"/>
        <v>18</v>
      </c>
      <c r="N46" s="28">
        <f t="shared" si="5"/>
        <v>171.71999999999997</v>
      </c>
      <c r="O46" s="28">
        <f t="shared" si="6"/>
        <v>4.76</v>
      </c>
      <c r="P46" s="28">
        <f t="shared" si="9"/>
        <v>4.76</v>
      </c>
      <c r="Q46" s="37">
        <f t="shared" si="7"/>
        <v>360</v>
      </c>
    </row>
    <row r="47" spans="1:17" ht="30" customHeight="1" thickBot="1" x14ac:dyDescent="0.3">
      <c r="A47" s="29">
        <v>38</v>
      </c>
      <c r="B47" s="41" t="s">
        <v>59</v>
      </c>
      <c r="C47" s="42" t="s">
        <v>76</v>
      </c>
      <c r="D47" s="26">
        <v>1</v>
      </c>
      <c r="E47" s="27">
        <v>190</v>
      </c>
      <c r="F47" s="36">
        <f t="shared" si="8"/>
        <v>190</v>
      </c>
      <c r="G47" s="27">
        <v>203</v>
      </c>
      <c r="H47" s="36">
        <f t="shared" si="0"/>
        <v>203</v>
      </c>
      <c r="I47" s="27">
        <v>209</v>
      </c>
      <c r="J47" s="36">
        <f t="shared" si="1"/>
        <v>209</v>
      </c>
      <c r="K47" s="28">
        <f t="shared" si="2"/>
        <v>190</v>
      </c>
      <c r="L47" s="28">
        <f t="shared" si="3"/>
        <v>190</v>
      </c>
      <c r="M47" s="28">
        <f t="shared" si="4"/>
        <v>9.7100000000000009</v>
      </c>
      <c r="N47" s="28">
        <f t="shared" si="5"/>
        <v>267.02500000000003</v>
      </c>
      <c r="O47" s="28">
        <f t="shared" si="6"/>
        <v>4.84</v>
      </c>
      <c r="P47" s="28">
        <f t="shared" si="9"/>
        <v>4.84</v>
      </c>
      <c r="Q47" s="37">
        <f t="shared" si="7"/>
        <v>190</v>
      </c>
    </row>
    <row r="48" spans="1:17" ht="29.25" customHeight="1" thickBot="1" x14ac:dyDescent="0.3">
      <c r="A48" s="29">
        <v>39</v>
      </c>
      <c r="B48" s="41" t="s">
        <v>60</v>
      </c>
      <c r="C48" s="42" t="s">
        <v>76</v>
      </c>
      <c r="D48" s="26">
        <v>1</v>
      </c>
      <c r="E48" s="27">
        <v>190</v>
      </c>
      <c r="F48" s="36">
        <f t="shared" si="8"/>
        <v>190</v>
      </c>
      <c r="G48" s="27">
        <v>201</v>
      </c>
      <c r="H48" s="36">
        <f t="shared" si="0"/>
        <v>201</v>
      </c>
      <c r="I48" s="27">
        <v>209</v>
      </c>
      <c r="J48" s="36">
        <f t="shared" si="1"/>
        <v>209</v>
      </c>
      <c r="K48" s="28">
        <f t="shared" si="2"/>
        <v>190</v>
      </c>
      <c r="L48" s="28">
        <f t="shared" si="3"/>
        <v>190</v>
      </c>
      <c r="M48" s="28">
        <f t="shared" si="4"/>
        <v>9.5399999999999991</v>
      </c>
      <c r="N48" s="28">
        <f t="shared" si="5"/>
        <v>500.84999999999997</v>
      </c>
      <c r="O48" s="28">
        <f t="shared" si="6"/>
        <v>4.7699999999999996</v>
      </c>
      <c r="P48" s="28">
        <f t="shared" si="9"/>
        <v>4.7699999999999996</v>
      </c>
      <c r="Q48" s="37">
        <f t="shared" si="7"/>
        <v>190</v>
      </c>
    </row>
    <row r="49" spans="1:17" ht="34.5" customHeight="1" thickBot="1" x14ac:dyDescent="0.3">
      <c r="A49" s="29">
        <v>40</v>
      </c>
      <c r="B49" s="41" t="s">
        <v>61</v>
      </c>
      <c r="C49" s="42" t="s">
        <v>76</v>
      </c>
      <c r="D49" s="26">
        <v>1</v>
      </c>
      <c r="E49" s="27">
        <v>540</v>
      </c>
      <c r="F49" s="36">
        <f t="shared" si="8"/>
        <v>540</v>
      </c>
      <c r="G49" s="27">
        <v>567</v>
      </c>
      <c r="H49" s="36">
        <f t="shared" si="0"/>
        <v>567</v>
      </c>
      <c r="I49" s="27">
        <v>595</v>
      </c>
      <c r="J49" s="36">
        <f t="shared" si="1"/>
        <v>595</v>
      </c>
      <c r="K49" s="28">
        <f t="shared" si="2"/>
        <v>540</v>
      </c>
      <c r="L49" s="28">
        <f t="shared" si="3"/>
        <v>540</v>
      </c>
      <c r="M49" s="28">
        <f t="shared" si="4"/>
        <v>27.5</v>
      </c>
      <c r="N49" s="28">
        <f t="shared" si="5"/>
        <v>10793.75</v>
      </c>
      <c r="O49" s="28">
        <f t="shared" si="6"/>
        <v>4.8499999999999996</v>
      </c>
      <c r="P49" s="28">
        <f t="shared" si="9"/>
        <v>4.8499999999999996</v>
      </c>
      <c r="Q49" s="37">
        <f t="shared" si="7"/>
        <v>540</v>
      </c>
    </row>
    <row r="50" spans="1:17" ht="30.75" customHeight="1" thickBot="1" x14ac:dyDescent="0.3">
      <c r="A50" s="29">
        <v>41</v>
      </c>
      <c r="B50" s="41" t="s">
        <v>62</v>
      </c>
      <c r="C50" s="42" t="s">
        <v>76</v>
      </c>
      <c r="D50" s="26">
        <v>1</v>
      </c>
      <c r="E50" s="27">
        <v>1055</v>
      </c>
      <c r="F50" s="36">
        <f t="shared" si="8"/>
        <v>1055</v>
      </c>
      <c r="G50" s="27">
        <v>1107</v>
      </c>
      <c r="H50" s="36">
        <f t="shared" si="0"/>
        <v>1107</v>
      </c>
      <c r="I50" s="27">
        <v>1160</v>
      </c>
      <c r="J50" s="36">
        <f t="shared" si="1"/>
        <v>1160</v>
      </c>
      <c r="K50" s="28">
        <f t="shared" si="2"/>
        <v>1055</v>
      </c>
      <c r="L50" s="28">
        <f t="shared" si="3"/>
        <v>1055</v>
      </c>
      <c r="M50" s="28">
        <f t="shared" si="4"/>
        <v>52.5</v>
      </c>
      <c r="N50" s="28">
        <f t="shared" si="5"/>
        <v>21131.25</v>
      </c>
      <c r="O50" s="28">
        <f t="shared" si="6"/>
        <v>4.74</v>
      </c>
      <c r="P50" s="28">
        <f t="shared" si="9"/>
        <v>4.74</v>
      </c>
      <c r="Q50" s="37">
        <f t="shared" si="7"/>
        <v>1055</v>
      </c>
    </row>
    <row r="51" spans="1:17" ht="39" thickBot="1" x14ac:dyDescent="0.3">
      <c r="A51" s="29">
        <v>42</v>
      </c>
      <c r="B51" s="41" t="s">
        <v>63</v>
      </c>
      <c r="C51" s="42" t="s">
        <v>76</v>
      </c>
      <c r="D51" s="26">
        <v>1</v>
      </c>
      <c r="E51" s="27">
        <v>7825</v>
      </c>
      <c r="F51" s="36">
        <f t="shared" si="8"/>
        <v>7825</v>
      </c>
      <c r="G51" s="27">
        <v>8216</v>
      </c>
      <c r="H51" s="36">
        <f t="shared" si="0"/>
        <v>8216</v>
      </c>
      <c r="I51" s="27">
        <v>8610</v>
      </c>
      <c r="J51" s="36">
        <f t="shared" si="1"/>
        <v>8610</v>
      </c>
      <c r="K51" s="28">
        <f t="shared" si="2"/>
        <v>7825</v>
      </c>
      <c r="L51" s="28">
        <f t="shared" si="3"/>
        <v>7825</v>
      </c>
      <c r="M51" s="28">
        <f t="shared" si="4"/>
        <v>392.5</v>
      </c>
      <c r="N51" s="28">
        <f t="shared" si="5"/>
        <v>30418.75</v>
      </c>
      <c r="O51" s="28">
        <f t="shared" si="6"/>
        <v>4.78</v>
      </c>
      <c r="P51" s="28">
        <f t="shared" si="9"/>
        <v>4.78</v>
      </c>
      <c r="Q51" s="37">
        <f t="shared" si="7"/>
        <v>7825</v>
      </c>
    </row>
    <row r="52" spans="1:17" ht="26.25" customHeight="1" thickBot="1" x14ac:dyDescent="0.3">
      <c r="A52" s="29">
        <v>43</v>
      </c>
      <c r="B52" s="41" t="s">
        <v>64</v>
      </c>
      <c r="C52" s="42" t="s">
        <v>76</v>
      </c>
      <c r="D52" s="26">
        <v>1</v>
      </c>
      <c r="E52" s="27">
        <v>8065</v>
      </c>
      <c r="F52" s="36">
        <f t="shared" si="8"/>
        <v>8065</v>
      </c>
      <c r="G52" s="27">
        <v>8468</v>
      </c>
      <c r="H52" s="36">
        <f t="shared" si="0"/>
        <v>8468</v>
      </c>
      <c r="I52" s="27">
        <v>8870</v>
      </c>
      <c r="J52" s="36">
        <f t="shared" si="1"/>
        <v>8870</v>
      </c>
      <c r="K52" s="28">
        <f t="shared" si="2"/>
        <v>8065</v>
      </c>
      <c r="L52" s="28">
        <f t="shared" si="3"/>
        <v>8065</v>
      </c>
      <c r="M52" s="28">
        <f t="shared" si="4"/>
        <v>402.5</v>
      </c>
      <c r="N52" s="28">
        <f t="shared" si="5"/>
        <v>32803.75</v>
      </c>
      <c r="O52" s="28">
        <f t="shared" si="6"/>
        <v>4.75</v>
      </c>
      <c r="P52" s="28">
        <f t="shared" si="9"/>
        <v>4.75</v>
      </c>
      <c r="Q52" s="37">
        <f t="shared" si="7"/>
        <v>8065</v>
      </c>
    </row>
    <row r="53" spans="1:17" ht="39" thickBot="1" x14ac:dyDescent="0.3">
      <c r="A53" s="29">
        <v>44</v>
      </c>
      <c r="B53" s="41" t="s">
        <v>65</v>
      </c>
      <c r="C53" s="42" t="s">
        <v>76</v>
      </c>
      <c r="D53" s="26">
        <v>1</v>
      </c>
      <c r="E53" s="27">
        <v>1565</v>
      </c>
      <c r="F53" s="36">
        <f t="shared" si="8"/>
        <v>1565</v>
      </c>
      <c r="G53" s="27">
        <v>1643</v>
      </c>
      <c r="H53" s="36">
        <f t="shared" si="0"/>
        <v>1643</v>
      </c>
      <c r="I53" s="27">
        <v>1720</v>
      </c>
      <c r="J53" s="36">
        <f t="shared" si="1"/>
        <v>1720</v>
      </c>
      <c r="K53" s="28">
        <f t="shared" si="2"/>
        <v>1565</v>
      </c>
      <c r="L53" s="28">
        <f t="shared" si="3"/>
        <v>1565</v>
      </c>
      <c r="M53" s="28">
        <f t="shared" si="4"/>
        <v>77.5</v>
      </c>
      <c r="N53" s="28">
        <f t="shared" si="5"/>
        <v>17811.825000000001</v>
      </c>
      <c r="O53" s="28">
        <f t="shared" si="6"/>
        <v>4.72</v>
      </c>
      <c r="P53" s="28">
        <f t="shared" si="9"/>
        <v>4.72</v>
      </c>
      <c r="Q53" s="37">
        <f t="shared" si="7"/>
        <v>1565</v>
      </c>
    </row>
    <row r="54" spans="1:17" ht="26.25" customHeight="1" thickBot="1" x14ac:dyDescent="0.3">
      <c r="A54" s="29">
        <v>45</v>
      </c>
      <c r="B54" s="41" t="s">
        <v>66</v>
      </c>
      <c r="C54" s="42" t="s">
        <v>76</v>
      </c>
      <c r="D54" s="26">
        <v>1</v>
      </c>
      <c r="E54" s="27">
        <v>1590</v>
      </c>
      <c r="F54" s="36">
        <f t="shared" si="8"/>
        <v>1590</v>
      </c>
      <c r="G54" s="27">
        <v>1643</v>
      </c>
      <c r="H54" s="36">
        <f t="shared" si="0"/>
        <v>1643</v>
      </c>
      <c r="I54" s="27">
        <v>1750</v>
      </c>
      <c r="J54" s="36">
        <f t="shared" si="1"/>
        <v>1750</v>
      </c>
      <c r="K54" s="28">
        <f t="shared" si="2"/>
        <v>1590</v>
      </c>
      <c r="L54" s="28">
        <f t="shared" si="3"/>
        <v>1590</v>
      </c>
      <c r="M54" s="28">
        <f t="shared" si="4"/>
        <v>81.5</v>
      </c>
      <c r="N54" s="28">
        <f t="shared" si="5"/>
        <v>163</v>
      </c>
      <c r="O54" s="28">
        <f t="shared" si="6"/>
        <v>4.91</v>
      </c>
      <c r="P54" s="28">
        <f t="shared" si="9"/>
        <v>4.91</v>
      </c>
      <c r="Q54" s="37">
        <f t="shared" si="7"/>
        <v>1590</v>
      </c>
    </row>
    <row r="55" spans="1:17" ht="51.75" thickBot="1" x14ac:dyDescent="0.3">
      <c r="A55" s="29">
        <v>46</v>
      </c>
      <c r="B55" s="41" t="s">
        <v>67</v>
      </c>
      <c r="C55" s="42" t="s">
        <v>76</v>
      </c>
      <c r="D55" s="26">
        <v>1</v>
      </c>
      <c r="E55" s="27">
        <v>3225</v>
      </c>
      <c r="F55" s="36">
        <f t="shared" si="8"/>
        <v>3225</v>
      </c>
      <c r="G55" s="27">
        <v>3669</v>
      </c>
      <c r="H55" s="36">
        <f t="shared" si="0"/>
        <v>3669</v>
      </c>
      <c r="I55" s="27">
        <v>3550</v>
      </c>
      <c r="J55" s="36">
        <f t="shared" si="1"/>
        <v>3550</v>
      </c>
      <c r="K55" s="28">
        <f t="shared" si="2"/>
        <v>3225</v>
      </c>
      <c r="L55" s="28">
        <f t="shared" si="3"/>
        <v>3225</v>
      </c>
      <c r="M55" s="28">
        <f t="shared" si="4"/>
        <v>229.83</v>
      </c>
      <c r="N55" s="28">
        <f t="shared" si="5"/>
        <v>689.49</v>
      </c>
      <c r="O55" s="28">
        <f t="shared" si="6"/>
        <v>6.6</v>
      </c>
      <c r="P55" s="28">
        <f t="shared" si="9"/>
        <v>6.6</v>
      </c>
      <c r="Q55" s="37">
        <f t="shared" si="7"/>
        <v>3225</v>
      </c>
    </row>
    <row r="56" spans="1:17" ht="26.25" thickBot="1" x14ac:dyDescent="0.3">
      <c r="A56" s="29">
        <v>47</v>
      </c>
      <c r="B56" s="41" t="s">
        <v>68</v>
      </c>
      <c r="C56" s="42" t="s">
        <v>76</v>
      </c>
      <c r="D56" s="26">
        <v>1</v>
      </c>
      <c r="E56" s="27">
        <v>40</v>
      </c>
      <c r="F56" s="36">
        <f t="shared" si="8"/>
        <v>40</v>
      </c>
      <c r="G56" s="27">
        <v>42</v>
      </c>
      <c r="H56" s="36">
        <f t="shared" si="0"/>
        <v>42</v>
      </c>
      <c r="I56" s="27">
        <v>44</v>
      </c>
      <c r="J56" s="36">
        <f t="shared" si="1"/>
        <v>44</v>
      </c>
      <c r="K56" s="28">
        <f t="shared" si="2"/>
        <v>40</v>
      </c>
      <c r="L56" s="28">
        <f t="shared" si="3"/>
        <v>40</v>
      </c>
      <c r="M56" s="28">
        <f t="shared" si="4"/>
        <v>2</v>
      </c>
      <c r="N56" s="28">
        <f t="shared" si="5"/>
        <v>8</v>
      </c>
      <c r="O56" s="28">
        <f t="shared" si="6"/>
        <v>4.76</v>
      </c>
      <c r="P56" s="28">
        <f t="shared" si="9"/>
        <v>4.76</v>
      </c>
      <c r="Q56" s="37">
        <f t="shared" si="7"/>
        <v>40</v>
      </c>
    </row>
    <row r="57" spans="1:17" ht="26.25" thickBot="1" x14ac:dyDescent="0.3">
      <c r="A57" s="29">
        <v>48</v>
      </c>
      <c r="B57" s="41" t="s">
        <v>69</v>
      </c>
      <c r="C57" s="42" t="s">
        <v>76</v>
      </c>
      <c r="D57" s="26">
        <v>1</v>
      </c>
      <c r="E57" s="27">
        <v>55</v>
      </c>
      <c r="F57" s="36">
        <f t="shared" si="8"/>
        <v>55</v>
      </c>
      <c r="G57" s="27">
        <v>57.7</v>
      </c>
      <c r="H57" s="36">
        <f t="shared" si="0"/>
        <v>57.7</v>
      </c>
      <c r="I57" s="27">
        <v>61</v>
      </c>
      <c r="J57" s="36">
        <f t="shared" si="1"/>
        <v>61</v>
      </c>
      <c r="K57" s="28">
        <f t="shared" si="2"/>
        <v>55</v>
      </c>
      <c r="L57" s="28">
        <f t="shared" si="3"/>
        <v>55</v>
      </c>
      <c r="M57" s="28">
        <f t="shared" si="4"/>
        <v>3</v>
      </c>
      <c r="N57" s="28">
        <f t="shared" si="5"/>
        <v>5.13</v>
      </c>
      <c r="O57" s="28">
        <f t="shared" si="6"/>
        <v>5.19</v>
      </c>
      <c r="P57" s="28">
        <f t="shared" si="9"/>
        <v>5.19</v>
      </c>
      <c r="Q57" s="37">
        <f t="shared" si="7"/>
        <v>55</v>
      </c>
    </row>
    <row r="58" spans="1:17" ht="26.25" thickBot="1" x14ac:dyDescent="0.3">
      <c r="A58" s="29">
        <v>49</v>
      </c>
      <c r="B58" s="41" t="s">
        <v>70</v>
      </c>
      <c r="C58" s="42" t="s">
        <v>76</v>
      </c>
      <c r="D58" s="26">
        <v>1</v>
      </c>
      <c r="E58" s="27">
        <v>80</v>
      </c>
      <c r="F58" s="36">
        <f t="shared" si="8"/>
        <v>80</v>
      </c>
      <c r="G58" s="27">
        <v>84</v>
      </c>
      <c r="H58" s="36">
        <f t="shared" si="0"/>
        <v>84</v>
      </c>
      <c r="I58" s="27">
        <v>88</v>
      </c>
      <c r="J58" s="36">
        <f t="shared" si="1"/>
        <v>88</v>
      </c>
      <c r="K58" s="28">
        <f t="shared" si="2"/>
        <v>80</v>
      </c>
      <c r="L58" s="28">
        <f t="shared" si="3"/>
        <v>80</v>
      </c>
      <c r="M58" s="28">
        <f t="shared" si="4"/>
        <v>4</v>
      </c>
      <c r="N58" s="28">
        <f t="shared" si="5"/>
        <v>4.84</v>
      </c>
      <c r="O58" s="28">
        <f t="shared" si="6"/>
        <v>4.76</v>
      </c>
      <c r="P58" s="28">
        <f t="shared" si="9"/>
        <v>4.76</v>
      </c>
      <c r="Q58" s="37">
        <f t="shared" si="7"/>
        <v>80</v>
      </c>
    </row>
    <row r="59" spans="1:17" ht="39" thickBot="1" x14ac:dyDescent="0.3">
      <c r="A59" s="29">
        <v>50</v>
      </c>
      <c r="B59" s="41" t="s">
        <v>71</v>
      </c>
      <c r="C59" s="42" t="s">
        <v>76</v>
      </c>
      <c r="D59" s="26">
        <v>1</v>
      </c>
      <c r="E59" s="27">
        <v>30.6</v>
      </c>
      <c r="F59" s="36">
        <f t="shared" si="8"/>
        <v>30.6</v>
      </c>
      <c r="G59" s="27">
        <v>32</v>
      </c>
      <c r="H59" s="36">
        <f t="shared" si="0"/>
        <v>32</v>
      </c>
      <c r="I59" s="27">
        <v>34</v>
      </c>
      <c r="J59" s="36">
        <f t="shared" si="1"/>
        <v>34</v>
      </c>
      <c r="K59" s="28">
        <f t="shared" si="2"/>
        <v>30.6</v>
      </c>
      <c r="L59" s="28">
        <f t="shared" si="3"/>
        <v>30.6</v>
      </c>
      <c r="M59" s="28">
        <f t="shared" si="4"/>
        <v>1.71</v>
      </c>
      <c r="N59" s="28">
        <f t="shared" si="5"/>
        <v>0.17100000000000001</v>
      </c>
      <c r="O59" s="28">
        <f t="shared" si="6"/>
        <v>5.31</v>
      </c>
      <c r="P59" s="28">
        <f t="shared" si="9"/>
        <v>5.31</v>
      </c>
      <c r="Q59" s="37">
        <f t="shared" si="7"/>
        <v>30.6</v>
      </c>
    </row>
    <row r="60" spans="1:17" ht="26.25" thickBot="1" x14ac:dyDescent="0.3">
      <c r="A60" s="29">
        <v>51</v>
      </c>
      <c r="B60" s="41" t="s">
        <v>72</v>
      </c>
      <c r="C60" s="42" t="s">
        <v>76</v>
      </c>
      <c r="D60" s="26">
        <v>1</v>
      </c>
      <c r="E60" s="27">
        <v>25.6</v>
      </c>
      <c r="F60" s="36">
        <f t="shared" si="8"/>
        <v>25.6</v>
      </c>
      <c r="G60" s="27">
        <v>27</v>
      </c>
      <c r="H60" s="36">
        <f t="shared" si="0"/>
        <v>27</v>
      </c>
      <c r="I60" s="27">
        <v>28</v>
      </c>
      <c r="J60" s="36">
        <f t="shared" si="1"/>
        <v>28</v>
      </c>
      <c r="K60" s="28">
        <f t="shared" si="2"/>
        <v>25.6</v>
      </c>
      <c r="L60" s="28">
        <f t="shared" si="3"/>
        <v>25.6</v>
      </c>
      <c r="M60" s="28">
        <f t="shared" si="4"/>
        <v>1.21</v>
      </c>
      <c r="N60" s="28">
        <f t="shared" si="5"/>
        <v>0.31459999999999999</v>
      </c>
      <c r="O60" s="28">
        <f t="shared" si="6"/>
        <v>4.49</v>
      </c>
      <c r="P60" s="28">
        <f t="shared" si="9"/>
        <v>4.49</v>
      </c>
      <c r="Q60" s="37">
        <f t="shared" si="7"/>
        <v>25.6</v>
      </c>
    </row>
    <row r="61" spans="1:17" ht="15.75" thickBot="1" x14ac:dyDescent="0.3">
      <c r="A61" s="29">
        <v>52</v>
      </c>
      <c r="B61" s="41" t="s">
        <v>73</v>
      </c>
      <c r="C61" s="42" t="s">
        <v>76</v>
      </c>
      <c r="D61" s="26">
        <v>1</v>
      </c>
      <c r="E61" s="27">
        <v>1.8</v>
      </c>
      <c r="F61" s="36">
        <f t="shared" si="8"/>
        <v>1.8</v>
      </c>
      <c r="G61" s="27">
        <v>1.9</v>
      </c>
      <c r="H61" s="36">
        <f t="shared" si="0"/>
        <v>1.9</v>
      </c>
      <c r="I61" s="27">
        <v>2</v>
      </c>
      <c r="J61" s="36">
        <f t="shared" si="1"/>
        <v>2</v>
      </c>
      <c r="K61" s="28">
        <f t="shared" si="2"/>
        <v>1.8</v>
      </c>
      <c r="L61" s="28">
        <f t="shared" si="3"/>
        <v>1.8</v>
      </c>
      <c r="M61" s="28">
        <f t="shared" si="4"/>
        <v>0.1</v>
      </c>
      <c r="N61" s="28">
        <f t="shared" si="5"/>
        <v>204.09090482756298</v>
      </c>
      <c r="O61" s="28">
        <f t="shared" si="6"/>
        <v>5.26</v>
      </c>
      <c r="P61" s="28">
        <f t="shared" si="9"/>
        <v>5.26</v>
      </c>
      <c r="Q61" s="37">
        <f t="shared" si="7"/>
        <v>1.8</v>
      </c>
    </row>
    <row r="62" spans="1:17" ht="15.75" thickBot="1" x14ac:dyDescent="0.3">
      <c r="A62" s="30">
        <v>53</v>
      </c>
      <c r="B62" s="41" t="s">
        <v>74</v>
      </c>
      <c r="C62" s="42" t="s">
        <v>76</v>
      </c>
      <c r="D62" s="26">
        <v>1</v>
      </c>
      <c r="E62" s="27">
        <v>8.6</v>
      </c>
      <c r="F62" s="36">
        <f t="shared" si="8"/>
        <v>8.6</v>
      </c>
      <c r="G62" s="27">
        <v>9.1</v>
      </c>
      <c r="H62" s="36">
        <f t="shared" si="0"/>
        <v>9.1</v>
      </c>
      <c r="I62" s="27">
        <v>9</v>
      </c>
      <c r="J62" s="36">
        <f t="shared" si="1"/>
        <v>9</v>
      </c>
      <c r="K62" s="28">
        <f t="shared" si="2"/>
        <v>8.6</v>
      </c>
      <c r="L62" s="28">
        <f t="shared" si="3"/>
        <v>8.6</v>
      </c>
      <c r="M62" s="28">
        <f t="shared" si="4"/>
        <v>0.26</v>
      </c>
      <c r="N62" s="28">
        <f t="shared" si="5"/>
        <v>0</v>
      </c>
      <c r="O62" s="28">
        <f t="shared" si="6"/>
        <v>2.97</v>
      </c>
      <c r="P62" s="28">
        <f t="shared" si="9"/>
        <v>2.97</v>
      </c>
      <c r="Q62" s="37">
        <f t="shared" si="7"/>
        <v>8.6</v>
      </c>
    </row>
    <row r="63" spans="1:17" ht="15.75" x14ac:dyDescent="0.25">
      <c r="A63" s="31" t="s">
        <v>6</v>
      </c>
      <c r="B63" s="32"/>
      <c r="C63" s="32"/>
      <c r="D63" s="33">
        <f t="shared" ref="D63:L63" si="10">SUM(D10:D62)</f>
        <v>53</v>
      </c>
      <c r="E63" s="34">
        <f t="shared" si="10"/>
        <v>40678.6</v>
      </c>
      <c r="F63" s="34">
        <f t="shared" si="10"/>
        <v>40678.6</v>
      </c>
      <c r="G63" s="34">
        <f t="shared" si="10"/>
        <v>42966.7</v>
      </c>
      <c r="H63" s="34">
        <f>SUM(H10:H62)</f>
        <v>42966.7</v>
      </c>
      <c r="I63" s="34">
        <f t="shared" si="10"/>
        <v>44750</v>
      </c>
      <c r="J63" s="34">
        <f t="shared" si="10"/>
        <v>44750</v>
      </c>
      <c r="K63" s="34">
        <f t="shared" si="10"/>
        <v>40678.6</v>
      </c>
      <c r="L63" s="34">
        <f t="shared" si="10"/>
        <v>40678.6</v>
      </c>
      <c r="M63" s="34">
        <f>STDEV(E63,G63,I63)</f>
        <v>2040.9090482756296</v>
      </c>
      <c r="N63" s="34">
        <f>STDEV(F63,H63,J63)</f>
        <v>2040.9090482756296</v>
      </c>
      <c r="O63" s="34">
        <f>ROUND(IF(K63&gt;0,STDEV(E63,G63,I63)/K63*100,0),2)</f>
        <v>5.0199999999999996</v>
      </c>
      <c r="P63" s="34">
        <f>ROUND(IF(L63&gt;0,STDEV(F63,H63,J63)/L63*100,0),2)</f>
        <v>5.0199999999999996</v>
      </c>
      <c r="Q63" s="35">
        <f>SUM(Q10:Q62)</f>
        <v>40678.6</v>
      </c>
    </row>
    <row r="64" spans="1:17" x14ac:dyDescent="0.25">
      <c r="M64" s="15"/>
      <c r="N64" s="15"/>
      <c r="O64" s="15"/>
    </row>
    <row r="66" spans="2:17" ht="15.75" x14ac:dyDescent="0.25">
      <c r="B66" s="44" t="s">
        <v>19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/>
    </row>
    <row r="68" spans="2:17" ht="15.75" x14ac:dyDescent="0.25">
      <c r="B68" s="8"/>
      <c r="C68" s="8"/>
      <c r="D68" s="8"/>
      <c r="E68" s="8"/>
      <c r="F68" s="8"/>
      <c r="G68" s="8"/>
      <c r="H68" s="8"/>
      <c r="I68" s="8"/>
      <c r="J68" s="8"/>
      <c r="K68" s="9"/>
      <c r="L68" s="9"/>
      <c r="M68" s="10"/>
      <c r="N68" s="10"/>
      <c r="O68" s="10"/>
      <c r="P68" s="10"/>
      <c r="Q68" s="10"/>
    </row>
  </sheetData>
  <mergeCells count="22">
    <mergeCell ref="M5:N6"/>
    <mergeCell ref="O5:P6"/>
    <mergeCell ref="Q5:Q7"/>
    <mergeCell ref="E6:F6"/>
    <mergeCell ref="G6:H6"/>
    <mergeCell ref="I6:J6"/>
    <mergeCell ref="B66:P66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2026-07-16T11:19:13Z</dcterms:modified>
</cp:coreProperties>
</file>