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Оборудование и ПО для видеонаблюдения\"/>
    </mc:Choice>
  </mc:AlternateContent>
  <bookViews>
    <workbookView xWindow="0" yWindow="0" windowWidth="21570" windowHeight="7365"/>
  </bookViews>
  <sheets>
    <sheet name="Лист2" sheetId="2" r:id="rId1"/>
  </sheets>
  <definedNames>
    <definedName name="_xlnm.Print_Area" localSheetId="0">Лист2!$A$1:$J$21</definedName>
  </definedNames>
  <calcPr calcId="162913"/>
</workbook>
</file>

<file path=xl/calcChain.xml><?xml version="1.0" encoding="utf-8"?>
<calcChain xmlns="http://schemas.openxmlformats.org/spreadsheetml/2006/main">
  <c r="H12" i="2" l="1"/>
  <c r="I12" i="2" s="1"/>
  <c r="H13" i="2"/>
  <c r="J13" i="2" s="1"/>
  <c r="H14" i="2"/>
  <c r="J14" i="2" s="1"/>
  <c r="I13" i="2" l="1"/>
  <c r="I14" i="2"/>
  <c r="J12" i="2"/>
  <c r="H11" i="2"/>
  <c r="I11" i="2" s="1"/>
  <c r="H15" i="2"/>
  <c r="I15" i="2" s="1"/>
  <c r="J11" i="2" l="1"/>
  <c r="J15" i="2"/>
  <c r="J16" i="2" l="1"/>
  <c r="J17" i="2" s="1"/>
</calcChain>
</file>

<file path=xl/sharedStrings.xml><?xml version="1.0" encoding="utf-8"?>
<sst xmlns="http://schemas.openxmlformats.org/spreadsheetml/2006/main" count="33" uniqueCount="29">
  <si>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</si>
  <si>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</si>
  <si>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</si>
  <si>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</si>
  <si>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</si>
  <si>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</si>
  <si>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</si>
  <si>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</si>
  <si>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</si>
  <si>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</si>
  <si>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</si>
  <si>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</si>
  <si>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</si>
  <si>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</si>
  <si>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шт.</t>
  </si>
  <si>
    <t>В соответствии с Техническим заданием.</t>
  </si>
  <si>
    <t>Итого</t>
  </si>
  <si>
    <t>Начальная (максимальная) цена контракта, в т.ч. НДС 22%</t>
  </si>
  <si>
    <t xml:space="preserve">Линия IP на 16 каналов </t>
  </si>
  <si>
    <t xml:space="preserve">Микрофон STELBERRY M-90HD </t>
  </si>
  <si>
    <t xml:space="preserve">POE сплиттер Stelberry MX-225 </t>
  </si>
  <si>
    <t xml:space="preserve">Витая пара DEXP TP5c51UUTP305G </t>
  </si>
  <si>
    <t xml:space="preserve">IP видеокамеры Hikvision DS-2CD2143G2-LIS2U </t>
  </si>
  <si>
    <t xml:space="preserve">Поставка оборудования и ПО для видеонаблюдения для учебных аудиторий факультета дизайна
ФГБОУ ВО «МГУТУ им. К.Г. Разумовского (ПКУ)».
</t>
  </si>
  <si>
    <t xml:space="preserve">Поставка оборудования и ПО для видеонаблюдения для учебных аудиторий факультета дизайна
ФГБОУ ВО «МГУТУ им. К.Г. Разумовского (ПКУ)».
</t>
  </si>
  <si>
    <t xml:space="preserve">КП № б/н от 21.07.2026 </t>
  </si>
  <si>
    <t xml:space="preserve">КП № Н-112-7/29 от 21.07.2026 </t>
  </si>
  <si>
    <t xml:space="preserve">КП № ПЗ-54-10/51 от 21.07.2026 </t>
  </si>
  <si>
    <t>Дата подготовки обоснования НМЦК :23.07.2026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</si>
</sst>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65" fontId="3" fillId="0" borderId="1" xfId="3" quotePrefix="1" applyFont="1" applyBorder="1" applyAlignment="1">
      <alignment vertical="center"/>
    </xf>
    <xf numFmtId="165" fontId="3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topLeftCell="A3" zoomScaleSheetLayoutView="100" workbookViewId="0">
      <selection activeCell="H12" sqref="H12"/>
    </sheetView>
  </sheetViews>
  <sheetFormatPr defaultRowHeight="15" x14ac:dyDescent="0.25"/>
  <cols>
    <col min="1" max="1" width="4.28515625" bestFit="1" customWidth="1"/>
    <col min="2" max="2" width="33.28515625" style="2" customWidth="1"/>
    <col min="3" max="3" width="9.5703125" style="2" bestFit="1" customWidth="1"/>
    <col min="4" max="4" width="10.85546875" customWidth="1"/>
    <col min="5" max="6" width="16.28515625" bestFit="1" customWidth="1"/>
    <col min="7" max="7" width="16.28515625" style="2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23"/>
      <c r="F1" s="23"/>
      <c r="G1" s="17"/>
      <c r="H1" s="4"/>
      <c r="I1" s="33"/>
      <c r="J1" s="33"/>
    </row>
    <row r="2" spans="1:10" s="2" customFormat="1" ht="22.5" customHeight="1" x14ac:dyDescent="0.25">
      <c r="A2" s="25" t="s">
        <v>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42.75" customHeight="1" x14ac:dyDescent="0.25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2" customFormat="1" ht="15.75" x14ac:dyDescent="0.25">
      <c r="A4" s="5"/>
      <c r="B4" s="5"/>
      <c r="C4" s="5"/>
      <c r="D4" s="5"/>
      <c r="E4" s="5"/>
      <c r="F4" s="5"/>
      <c r="G4" s="18"/>
      <c r="H4" s="5"/>
      <c r="I4" s="5"/>
      <c r="J4" s="5"/>
    </row>
    <row r="5" spans="1:10" s="2" customFormat="1" ht="39" customHeight="1" x14ac:dyDescent="0.25">
      <c r="A5" s="27" t="s">
        <v>8</v>
      </c>
      <c r="B5" s="27"/>
      <c r="C5" s="27"/>
      <c r="D5" s="27"/>
      <c r="E5" s="27"/>
      <c r="F5" s="28" t="s">
        <v>24</v>
      </c>
      <c r="G5" s="29"/>
      <c r="H5" s="29"/>
      <c r="I5" s="29"/>
      <c r="J5" s="30"/>
    </row>
    <row r="6" spans="1:10" s="2" customFormat="1" ht="24" customHeight="1" x14ac:dyDescent="0.25">
      <c r="A6" s="31" t="s">
        <v>6</v>
      </c>
      <c r="B6" s="31"/>
      <c r="C6" s="31"/>
      <c r="D6" s="31"/>
      <c r="E6" s="31"/>
      <c r="F6" s="31" t="s">
        <v>15</v>
      </c>
      <c r="G6" s="31"/>
      <c r="H6" s="31"/>
      <c r="I6" s="31"/>
      <c r="J6" s="31"/>
    </row>
    <row r="7" spans="1:10" s="2" customFormat="1" ht="51" customHeight="1" x14ac:dyDescent="0.25">
      <c r="A7" s="31" t="s">
        <v>7</v>
      </c>
      <c r="B7" s="31"/>
      <c r="C7" s="31"/>
      <c r="D7" s="31"/>
      <c r="E7" s="31"/>
      <c r="F7" s="31" t="s">
        <v>10</v>
      </c>
      <c r="G7" s="31"/>
      <c r="H7" s="31"/>
      <c r="I7" s="31"/>
      <c r="J7" s="31"/>
    </row>
    <row r="8" spans="1:10" s="2" customFormat="1" ht="15.75" x14ac:dyDescent="0.25">
      <c r="A8" s="32" t="s">
        <v>9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s="2" customFormat="1" ht="31.5" customHeight="1" x14ac:dyDescent="0.25">
      <c r="A9" s="24" t="s">
        <v>0</v>
      </c>
      <c r="B9" s="24" t="s">
        <v>13</v>
      </c>
      <c r="C9" s="24" t="s">
        <v>3</v>
      </c>
      <c r="D9" s="24" t="s">
        <v>12</v>
      </c>
      <c r="E9" s="34" t="s">
        <v>11</v>
      </c>
      <c r="F9" s="34"/>
      <c r="G9" s="34"/>
      <c r="H9" s="24" t="s">
        <v>1</v>
      </c>
      <c r="I9" s="24" t="s">
        <v>4</v>
      </c>
      <c r="J9" s="24" t="s">
        <v>2</v>
      </c>
    </row>
    <row r="10" spans="1:10" ht="47.25" x14ac:dyDescent="0.25">
      <c r="A10" s="24"/>
      <c r="B10" s="24"/>
      <c r="C10" s="24"/>
      <c r="D10" s="24"/>
      <c r="E10" s="11" t="s">
        <v>25</v>
      </c>
      <c r="F10" s="11" t="s">
        <v>26</v>
      </c>
      <c r="G10" s="11" t="s">
        <v>27</v>
      </c>
      <c r="H10" s="24"/>
      <c r="I10" s="24"/>
      <c r="J10" s="24"/>
    </row>
    <row r="11" spans="1:10" s="2" customFormat="1" ht="15.75" x14ac:dyDescent="0.25">
      <c r="A11" s="19">
        <v>1</v>
      </c>
      <c r="B11" s="4" t="s">
        <v>18</v>
      </c>
      <c r="C11" s="10" t="s">
        <v>14</v>
      </c>
      <c r="D11" s="19">
        <v>1</v>
      </c>
      <c r="E11" s="15">
        <v>57500</v>
      </c>
      <c r="F11" s="15">
        <v>57400</v>
      </c>
      <c r="G11" s="15">
        <v>56000</v>
      </c>
      <c r="H11" s="1">
        <f>ROUND(AVERAGE(E11:G11),2)</f>
        <v>56966.67</v>
      </c>
      <c r="I11" s="9">
        <f>ROUND(STDEV(E11:G11)/H11*100,2)</f>
        <v>1.47</v>
      </c>
      <c r="J11" s="20">
        <f>D11*H11</f>
        <v>56966.67</v>
      </c>
    </row>
    <row r="12" spans="1:10" s="2" customFormat="1" ht="31.5" x14ac:dyDescent="0.25">
      <c r="A12" s="21">
        <v>2</v>
      </c>
      <c r="B12" s="39" t="s">
        <v>19</v>
      </c>
      <c r="C12" s="10" t="s">
        <v>14</v>
      </c>
      <c r="D12" s="21">
        <v>10</v>
      </c>
      <c r="E12" s="15">
        <v>9800</v>
      </c>
      <c r="F12" s="15">
        <v>9400</v>
      </c>
      <c r="G12" s="15">
        <v>9000</v>
      </c>
      <c r="H12" s="1">
        <f t="shared" ref="H12:H14" si="0">ROUND(AVERAGE(E12:G12),2)</f>
        <v>9400</v>
      </c>
      <c r="I12" s="9">
        <f t="shared" ref="I12:I14" si="1">ROUND(STDEV(E12:G12)/H12*100,2)</f>
        <v>4.26</v>
      </c>
      <c r="J12" s="20">
        <f t="shared" ref="J12:J14" si="2">D12*H12</f>
        <v>94000</v>
      </c>
    </row>
    <row r="13" spans="1:10" s="2" customFormat="1" ht="15.75" x14ac:dyDescent="0.25">
      <c r="A13" s="21">
        <v>3</v>
      </c>
      <c r="B13" s="38" t="s">
        <v>20</v>
      </c>
      <c r="C13" s="10" t="s">
        <v>14</v>
      </c>
      <c r="D13" s="21">
        <v>10</v>
      </c>
      <c r="E13" s="15">
        <v>3000</v>
      </c>
      <c r="F13" s="15">
        <v>3500</v>
      </c>
      <c r="G13" s="15">
        <v>2700</v>
      </c>
      <c r="H13" s="1">
        <f t="shared" si="0"/>
        <v>3066.67</v>
      </c>
      <c r="I13" s="9">
        <f t="shared" si="1"/>
        <v>13.18</v>
      </c>
      <c r="J13" s="20">
        <f t="shared" si="2"/>
        <v>30666.7</v>
      </c>
    </row>
    <row r="14" spans="1:10" s="2" customFormat="1" ht="31.5" x14ac:dyDescent="0.25">
      <c r="A14" s="21">
        <v>4</v>
      </c>
      <c r="B14" s="39" t="s">
        <v>21</v>
      </c>
      <c r="C14" s="10" t="s">
        <v>14</v>
      </c>
      <c r="D14" s="21">
        <v>2</v>
      </c>
      <c r="E14" s="15">
        <v>10000</v>
      </c>
      <c r="F14" s="15">
        <v>10500</v>
      </c>
      <c r="G14" s="15">
        <v>9800</v>
      </c>
      <c r="H14" s="1">
        <f t="shared" si="0"/>
        <v>10100</v>
      </c>
      <c r="I14" s="9">
        <f t="shared" si="1"/>
        <v>3.57</v>
      </c>
      <c r="J14" s="20">
        <f t="shared" si="2"/>
        <v>20200</v>
      </c>
    </row>
    <row r="15" spans="1:10" s="2" customFormat="1" ht="31.5" x14ac:dyDescent="0.25">
      <c r="A15" s="19">
        <v>5</v>
      </c>
      <c r="B15" s="38" t="s">
        <v>22</v>
      </c>
      <c r="C15" s="10" t="s">
        <v>14</v>
      </c>
      <c r="D15" s="19">
        <v>10</v>
      </c>
      <c r="E15" s="15">
        <v>19800</v>
      </c>
      <c r="F15" s="15">
        <v>20100</v>
      </c>
      <c r="G15" s="15">
        <v>19300</v>
      </c>
      <c r="H15" s="1">
        <f>ROUND(AVERAGE(E15:G15),2)</f>
        <v>19733.330000000002</v>
      </c>
      <c r="I15" s="9">
        <f>ROUND(STDEV(E15:G15)/H15*100,2)</f>
        <v>2.0499999999999998</v>
      </c>
      <c r="J15" s="20">
        <f>D15*H15</f>
        <v>197333.30000000002</v>
      </c>
    </row>
    <row r="16" spans="1:10" s="2" customFormat="1" ht="25.5" customHeight="1" x14ac:dyDescent="0.25">
      <c r="A16" s="12"/>
      <c r="B16" s="13" t="s">
        <v>16</v>
      </c>
      <c r="C16" s="10"/>
      <c r="D16" s="16"/>
      <c r="E16" s="15"/>
      <c r="F16" s="15"/>
      <c r="G16" s="15"/>
      <c r="H16" s="1"/>
      <c r="I16" s="9"/>
      <c r="J16" s="1">
        <f>SUM(J11:J15)</f>
        <v>399166.67000000004</v>
      </c>
    </row>
    <row r="17" spans="1:10" ht="23.25" customHeight="1" x14ac:dyDescent="0.25">
      <c r="A17" s="35" t="s">
        <v>17</v>
      </c>
      <c r="B17" s="36"/>
      <c r="C17" s="36"/>
      <c r="D17" s="36"/>
      <c r="E17" s="36"/>
      <c r="F17" s="36"/>
      <c r="G17" s="36"/>
      <c r="H17" s="36"/>
      <c r="I17" s="37"/>
      <c r="J17" s="14">
        <f>SUM(J16:J16)</f>
        <v>399166.67000000004</v>
      </c>
    </row>
    <row r="18" spans="1:10" ht="20.25" customHeight="1" x14ac:dyDescent="0.25">
      <c r="A18" s="22" t="s">
        <v>28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I19" s="3"/>
    </row>
    <row r="20" spans="1:10" ht="15.75" x14ac:dyDescent="0.25">
      <c r="A20" s="7"/>
      <c r="B20" s="8"/>
      <c r="C20" s="7"/>
      <c r="D20" s="7"/>
      <c r="E20" s="7"/>
      <c r="F20" s="6"/>
      <c r="G20" s="6"/>
    </row>
  </sheetData>
  <mergeCells count="21">
    <mergeCell ref="J9:J10"/>
    <mergeCell ref="D9:D10"/>
    <mergeCell ref="C9:C10"/>
    <mergeCell ref="B9:B10"/>
    <mergeCell ref="A17:I17"/>
    <mergeCell ref="I9:I10"/>
    <mergeCell ref="A18:J18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2025-11-24T09:39:29Z</cp:lastPrinted>
  <dcterms:created xsi:type="dcterms:W3CDTF">2017-02-15T04:32:41Z</dcterms:created>
  <dcterms:modified xsi:type="dcterms:W3CDTF">2026-07-23T08:09:01Z</dcterms:modified>
</cp:coreProperties>
</file>