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Закупки\п 4\2026\Хозмат\"/>
    </mc:Choice>
  </mc:AlternateContent>
  <bookViews>
    <workbookView xWindow="390" yWindow="210" windowWidth="16260" windowHeight="5940" tabRatio="636"/>
  </bookViews>
  <sheets>
    <sheet name="Поставка 2026" sheetId="104" r:id="rId1"/>
  </sheets>
  <externalReferences>
    <externalReference r:id="rId2"/>
  </externalReferences>
  <definedNames>
    <definedName name="название">#REF!</definedName>
  </definedNames>
  <calcPr calcId="152511" iterateDelta="1E-4"/>
</workbook>
</file>

<file path=xl/calcChain.xml><?xml version="1.0" encoding="utf-8"?>
<calcChain xmlns="http://schemas.openxmlformats.org/spreadsheetml/2006/main">
  <c r="M17" i="104" l="1"/>
  <c r="L17" i="104"/>
  <c r="O17" i="104" s="1"/>
  <c r="N17" i="104" l="1"/>
  <c r="M13" i="104"/>
  <c r="M14" i="104"/>
  <c r="L13" i="104"/>
  <c r="O13" i="104" s="1"/>
  <c r="L14" i="104"/>
  <c r="O14" i="104" s="1"/>
  <c r="N14" i="104" l="1"/>
  <c r="N13" i="104"/>
  <c r="M12" i="104"/>
  <c r="L12" i="104"/>
  <c r="O12" i="104" s="1"/>
  <c r="N12" i="104" l="1"/>
  <c r="M18" i="104"/>
  <c r="L18" i="104"/>
  <c r="O18" i="104" s="1"/>
  <c r="N18" i="104" l="1"/>
  <c r="M20" i="104"/>
  <c r="L20" i="104"/>
  <c r="O20" i="104" s="1"/>
  <c r="N20" i="104" l="1"/>
  <c r="M19" i="104"/>
  <c r="L19" i="104"/>
  <c r="O19" i="104" s="1"/>
  <c r="N19" i="104" l="1"/>
  <c r="L21" i="104"/>
  <c r="O21" i="104" s="1"/>
  <c r="M21" i="104"/>
  <c r="N21" i="104" l="1"/>
  <c r="L15" i="104"/>
  <c r="O15" i="104" s="1"/>
  <c r="M15" i="104"/>
  <c r="L16" i="104"/>
  <c r="M16" i="104"/>
  <c r="N16" i="104" l="1"/>
  <c r="N15" i="104"/>
  <c r="O16" i="104"/>
  <c r="M11" i="104" l="1"/>
  <c r="L11" i="104"/>
  <c r="O11" i="104" s="1"/>
  <c r="N11" i="104" l="1"/>
  <c r="L22" i="104" l="1"/>
  <c r="M22" i="104"/>
  <c r="L10" i="104"/>
  <c r="N22" i="104" l="1"/>
  <c r="O22" i="104"/>
  <c r="M10" i="104" l="1"/>
  <c r="O10" i="104" l="1"/>
  <c r="O23" i="104" s="1"/>
  <c r="N10" i="104" l="1"/>
</calcChain>
</file>

<file path=xl/sharedStrings.xml><?xml version="1.0" encoding="utf-8"?>
<sst xmlns="http://schemas.openxmlformats.org/spreadsheetml/2006/main" count="108" uniqueCount="54">
  <si>
    <t>Среднее квадратичное отклонение</t>
  </si>
  <si>
    <t>Коэффициент вариации</t>
  </si>
  <si>
    <t>Дата подготовки расчета</t>
  </si>
  <si>
    <t>метод сопоставимых рыночных цен (анализ рынка) (п.2 ст.22 Федерального закона № 44-ФЗ)</t>
  </si>
  <si>
    <t>РАСЧЕТ:</t>
  </si>
  <si>
    <t>ПРЕДМЕТ КОНТРАКТА:</t>
  </si>
  <si>
    <t>ИСПОЛЬЗУЕМЫЙ МЕТОД ОПРЕДЕЛЕНИЯ ЦЕНЫ:</t>
  </si>
  <si>
    <t>Наименование ТРУ</t>
  </si>
  <si>
    <t>Кол-во, ед.</t>
  </si>
  <si>
    <t>Предлагаемая  цена за 1 ед. ТРУ, руб.</t>
  </si>
  <si>
    <t>Средняя цена за 1 ед. ТРУ, руб.</t>
  </si>
  <si>
    <t>поставка  хозяйственных материалов</t>
  </si>
  <si>
    <t>Цена по нормативу за 1 ед. ТРУ, руб.</t>
  </si>
  <si>
    <t>шт.</t>
  </si>
  <si>
    <t>ОКПД</t>
  </si>
  <si>
    <t>ОБОСНОВАНИЕ:</t>
  </si>
  <si>
    <t>НОРМАТИВНЫЕ ЗАТРАТЫ:</t>
  </si>
  <si>
    <t>Среднерыночная стоимость, руб.</t>
  </si>
  <si>
    <t>Единица измерения</t>
  </si>
  <si>
    <t>приложение № 10 к приказу Росстата от 26.04.2017 № 299</t>
  </si>
  <si>
    <t>упак.</t>
  </si>
  <si>
    <t>22.29.23.120</t>
  </si>
  <si>
    <t>Ведро пластиковое, 5 л</t>
  </si>
  <si>
    <t>16.29.14.191</t>
  </si>
  <si>
    <t>22.19.60.119</t>
  </si>
  <si>
    <t>Чистящий порошок для чистки фаянсовых и керамических поверхностей в санузлах, не менее 480 г</t>
  </si>
  <si>
    <t>20.41.44.190</t>
  </si>
  <si>
    <t>Ведро пластиковое, 10 л</t>
  </si>
  <si>
    <t>Совок для мусора пластиковый</t>
  </si>
  <si>
    <t>32.91.11.000</t>
  </si>
  <si>
    <t>Щетка ершик для мытья батарей</t>
  </si>
  <si>
    <t>17.29.19.190</t>
  </si>
  <si>
    <t>Мешки для пылесоса трехслойные Filtero KAR 07 Pro, (упаковка 5 шт.)</t>
  </si>
  <si>
    <t>Туалетная бумага 3-х слойная белая (в упаковке 4 шт)</t>
  </si>
  <si>
    <t>17.22.11</t>
  </si>
  <si>
    <t>17.22.12</t>
  </si>
  <si>
    <t>Полотенца бумажные 3-х слойные (в упаковке 4 шт)</t>
  </si>
  <si>
    <t>Универсальное чистящее средство  для чистки поверхностей из нержавеющей стали "Прогресс" , 5 л.</t>
  </si>
  <si>
    <t>Щетка для пола с рукояткой не менее 110 см.</t>
  </si>
  <si>
    <t>Швабра для окон телескопическая, ширина не менее 25 см, длина 55-80 см.</t>
  </si>
  <si>
    <t>Перчатки латексные, (в упаковке 25 пар.),рифленые,  размер L</t>
  </si>
  <si>
    <t>*Значения в графе 14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</si>
  <si>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ЦК с учетом выделенных лимитов бюджетных обязательств, руб.</t>
  </si>
  <si>
    <t xml:space="preserve">Тряпкодержатель с деревянной ручкой, длина ручки: ≥ 1140 и &lt;= 1200 мм </t>
  </si>
  <si>
    <t>28.07.2026</t>
  </si>
  <si>
    <t>цены контракта, заключаемого с единственным поставщиком (ЦК)</t>
  </si>
  <si>
    <t>Скриншот № 1</t>
  </si>
  <si>
    <t>Скриншот № 2</t>
  </si>
  <si>
    <t>Скриншот № 3</t>
  </si>
  <si>
    <t>Скриншот № 4</t>
  </si>
  <si>
    <t>Скриншот № 5</t>
  </si>
  <si>
    <t>Скриншот № 6</t>
  </si>
  <si>
    <t>-</t>
  </si>
  <si>
    <t>Среднерыночная стоимость, 
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</si>
</sst>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.5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1" fillId="0" borderId="0" xfId="0" applyFont="1"/>
    <xf numFmtId="0" fontId="6" fillId="0" borderId="0" xfId="0" applyFont="1" applyAlignment="1"/>
    <xf numFmtId="0" fontId="6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0" fillId="0" borderId="0" xfId="0" applyFill="1" applyBorder="1"/>
    <xf numFmtId="0" fontId="10" fillId="0" borderId="0" xfId="0" applyFont="1" applyFill="1" applyBorder="1"/>
    <xf numFmtId="2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2" fontId="8" fillId="0" borderId="0" xfId="0" applyNumberFormat="1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Fill="1" applyBorder="1"/>
    <xf numFmtId="4" fontId="8" fillId="0" borderId="6" xfId="0" applyNumberFormat="1" applyFont="1" applyFill="1" applyBorder="1" applyAlignment="1">
      <alignment horizontal="center" vertical="center" wrapText="1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0" fillId="0" borderId="5" xfId="0" applyBorder="1" applyAlignment="1"/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47;&#1040;&#1050;&#1059;&#1055;&#1050;&#1048;/&#1055;&#1051;&#1040;&#1053;&#1048;&#1056;&#1054;&#1042;&#1040;&#1053;&#1048;&#1045;%20&#1047;&#1040;&#1050;&#1059;&#1055;&#1054;&#1050;/2020/2020_&#1056;&#1040;&#1057;&#1063;&#1045;&#1058;&#1067;%20&#1053;&#1052;&#1062;&#1050;_&#1062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ПЦ"/>
      <sheetName val="05.06_ДГУ"/>
      <sheetName val="22.10_ДГУ"/>
      <sheetName val="22.10_Пож-охр"/>
      <sheetName val="05.06_Кондиц"/>
      <sheetName val="22.10_Кондиц"/>
      <sheetName val="24.04_Охрана"/>
      <sheetName val="24.10_Охрана"/>
      <sheetName val="24.04_ТКО"/>
      <sheetName val="05.06_ТО_лифт"/>
      <sheetName val="20.12_Освид лифт"/>
      <sheetName val="05.06_Эл_исп_лифт"/>
      <sheetName val="05.06_ОСАГО"/>
      <sheetName val="11.12_Поверка"/>
      <sheetName val="05.06_ПК"/>
      <sheetName val="20.12_Марки"/>
      <sheetName val="07.06_Дератизация"/>
      <sheetName val="07.06_Медосмотр"/>
      <sheetName val="07.06_Медосм_период"/>
      <sheetName val="05.06_бензин_МЗ"/>
      <sheetName val="05.06_бензин"/>
      <sheetName val="06.06_Техосмотр"/>
      <sheetName val="06.06_ремонт авто"/>
      <sheetName val="06.06_ТО авто"/>
      <sheetName val="06.06_Шиномон"/>
      <sheetName val="06.06_Мойка"/>
      <sheetName val="07.06_Автохимия"/>
      <sheetName val="06.06_Хозматериалы"/>
      <sheetName val="06.06_Хозматериалы МЗ"/>
      <sheetName val="06.06_Архив"/>
      <sheetName val="06.06_Скбматериалы"/>
      <sheetName val="06.06_Стройматериалы"/>
      <sheetName val="06.06_Компл_охр-пож"/>
      <sheetName val="06.06_Лампы"/>
      <sheetName val="06.06_Электромат"/>
      <sheetName val="12.08_АГС_ДГУ"/>
      <sheetName val="30.10_АГС_ДГУ"/>
      <sheetName val="12.08_АГС_Серверная"/>
      <sheetName val="23.10_АГС_Серверная"/>
      <sheetName val="12.08_Доставка"/>
      <sheetName val="23.10_Доставка"/>
      <sheetName val="23.10_Ремонт(ВПН)"/>
      <sheetName val="ПРИМЕР 1"/>
      <sheetName val="ПРИМЕР 3"/>
      <sheetName val="ПРИМЕР 4 (ЦК)"/>
      <sheetName val="Списо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">
          <cell r="A2" t="str">
            <v>начальной (максимальной) цены контракта (НМЦК)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63"/>
  <sheetViews>
    <sheetView tabSelected="1" topLeftCell="A7" zoomScale="90" zoomScaleNormal="90" workbookViewId="0">
      <selection activeCell="A21" sqref="A21"/>
    </sheetView>
  </sheetViews>
  <sheetFormatPr defaultRowHeight="15" x14ac:dyDescent="0.25"/>
  <cols>
    <col min="1" max="1" width="43.140625" customWidth="1"/>
    <col min="2" max="2" width="10.42578125" customWidth="1"/>
    <col min="3" max="3" width="14" customWidth="1"/>
    <col min="4" max="4" width="7.7109375" customWidth="1"/>
    <col min="5" max="5" width="9" customWidth="1"/>
    <col min="6" max="6" width="10.5703125" customWidth="1"/>
    <col min="7" max="7" width="9.85546875" customWidth="1"/>
    <col min="8" max="8" width="10.7109375" customWidth="1"/>
    <col min="9" max="9" width="10.140625" customWidth="1"/>
    <col min="10" max="11" width="10.28515625" customWidth="1"/>
    <col min="12" max="12" width="9.28515625" customWidth="1"/>
    <col min="13" max="13" width="14.7109375" customWidth="1"/>
    <col min="14" max="14" width="13.42578125" customWidth="1"/>
    <col min="15" max="15" width="16.7109375" customWidth="1"/>
    <col min="16" max="16" width="10.5703125" customWidth="1"/>
    <col min="17" max="17" width="5.42578125" customWidth="1"/>
    <col min="18" max="19" width="9.140625" style="12"/>
  </cols>
  <sheetData>
    <row r="1" spans="1:19" ht="26.25" customHeight="1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9" s="3" customFormat="1" ht="28.9" customHeight="1" x14ac:dyDescent="0.3">
      <c r="A2" s="39" t="s">
        <v>15</v>
      </c>
      <c r="B2" s="74" t="s">
        <v>45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/>
      <c r="P2" s="2"/>
      <c r="R2" s="31"/>
      <c r="S2" s="31"/>
    </row>
    <row r="3" spans="1:19" s="3" customFormat="1" ht="28.9" customHeight="1" x14ac:dyDescent="0.3">
      <c r="A3" s="35" t="s">
        <v>16</v>
      </c>
      <c r="B3" s="77" t="s">
        <v>19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2"/>
      <c r="R3" s="31"/>
      <c r="S3" s="31"/>
    </row>
    <row r="4" spans="1:19" s="3" customFormat="1" ht="24" customHeight="1" x14ac:dyDescent="0.3">
      <c r="A4" s="8" t="s">
        <v>5</v>
      </c>
      <c r="B4" s="67" t="s">
        <v>11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2"/>
      <c r="R4" s="31"/>
      <c r="S4" s="31"/>
    </row>
    <row r="5" spans="1:19" s="3" customFormat="1" ht="35.25" customHeight="1" x14ac:dyDescent="0.3">
      <c r="A5" s="10" t="s">
        <v>6</v>
      </c>
      <c r="B5" s="70" t="s">
        <v>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  <c r="P5" s="2"/>
      <c r="R5" s="31"/>
      <c r="S5" s="31"/>
    </row>
    <row r="6" spans="1:19" ht="15.75" x14ac:dyDescent="0.25">
      <c r="A6" s="35" t="s">
        <v>4</v>
      </c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19" s="44" customFormat="1" ht="38.25" customHeight="1" x14ac:dyDescent="0.25">
      <c r="A7" s="62" t="s">
        <v>7</v>
      </c>
      <c r="B7" s="60" t="s">
        <v>18</v>
      </c>
      <c r="C7" s="62" t="s">
        <v>14</v>
      </c>
      <c r="D7" s="62" t="s">
        <v>8</v>
      </c>
      <c r="E7" s="62" t="s">
        <v>12</v>
      </c>
      <c r="F7" s="56" t="s">
        <v>9</v>
      </c>
      <c r="G7" s="57"/>
      <c r="H7" s="57"/>
      <c r="I7" s="57"/>
      <c r="J7" s="58"/>
      <c r="K7" s="58"/>
      <c r="L7" s="62" t="s">
        <v>10</v>
      </c>
      <c r="M7" s="62" t="s">
        <v>0</v>
      </c>
      <c r="N7" s="62" t="s">
        <v>1</v>
      </c>
      <c r="O7" s="62" t="s">
        <v>53</v>
      </c>
      <c r="P7" s="5"/>
      <c r="R7" s="45"/>
      <c r="S7" s="45"/>
    </row>
    <row r="8" spans="1:19" s="44" customFormat="1" ht="42" customHeight="1" x14ac:dyDescent="0.25">
      <c r="A8" s="62"/>
      <c r="B8" s="61"/>
      <c r="C8" s="62"/>
      <c r="D8" s="62"/>
      <c r="E8" s="62"/>
      <c r="F8" s="43" t="s">
        <v>46</v>
      </c>
      <c r="G8" s="53" t="s">
        <v>47</v>
      </c>
      <c r="H8" s="53" t="s">
        <v>48</v>
      </c>
      <c r="I8" s="53" t="s">
        <v>49</v>
      </c>
      <c r="J8" s="53" t="s">
        <v>50</v>
      </c>
      <c r="K8" s="53" t="s">
        <v>51</v>
      </c>
      <c r="L8" s="62"/>
      <c r="M8" s="63"/>
      <c r="N8" s="63"/>
      <c r="O8" s="62"/>
      <c r="P8" s="5"/>
      <c r="Q8" s="45"/>
      <c r="R8" s="45"/>
      <c r="S8" s="45"/>
    </row>
    <row r="9" spans="1:19" x14ac:dyDescent="0.25">
      <c r="A9" s="36">
        <v>1</v>
      </c>
      <c r="B9" s="36">
        <v>2</v>
      </c>
      <c r="C9" s="36">
        <v>3</v>
      </c>
      <c r="D9" s="36">
        <v>4</v>
      </c>
      <c r="E9" s="36">
        <v>5</v>
      </c>
      <c r="F9" s="36">
        <v>6</v>
      </c>
      <c r="G9" s="36">
        <v>7</v>
      </c>
      <c r="H9" s="36">
        <v>8</v>
      </c>
      <c r="I9" s="36">
        <v>9</v>
      </c>
      <c r="J9" s="36">
        <v>10</v>
      </c>
      <c r="K9" s="36">
        <v>11</v>
      </c>
      <c r="L9" s="36">
        <v>12</v>
      </c>
      <c r="M9" s="36">
        <v>13</v>
      </c>
      <c r="N9" s="36">
        <v>14</v>
      </c>
      <c r="O9" s="36">
        <v>15</v>
      </c>
      <c r="P9" s="6"/>
      <c r="Q9" s="12"/>
    </row>
    <row r="10" spans="1:19" ht="31.5" x14ac:dyDescent="0.4">
      <c r="A10" s="37" t="s">
        <v>43</v>
      </c>
      <c r="B10" s="4" t="s">
        <v>13</v>
      </c>
      <c r="C10" s="4" t="s">
        <v>23</v>
      </c>
      <c r="D10" s="4">
        <v>10</v>
      </c>
      <c r="E10" s="46">
        <v>500</v>
      </c>
      <c r="F10" s="47">
        <v>490</v>
      </c>
      <c r="G10" s="47" t="s">
        <v>52</v>
      </c>
      <c r="H10" s="47">
        <v>535</v>
      </c>
      <c r="I10" s="47" t="s">
        <v>52</v>
      </c>
      <c r="J10" s="47">
        <v>452</v>
      </c>
      <c r="K10" s="47" t="s">
        <v>52</v>
      </c>
      <c r="L10" s="48">
        <f>ROUND(AVERAGE(F10:K10),2)</f>
        <v>492.33</v>
      </c>
      <c r="M10" s="48">
        <f>AVEDEV(F10:K10)</f>
        <v>28.444444444444439</v>
      </c>
      <c r="N10" s="48">
        <f>M10/L10*100</f>
        <v>5.7775159840847481</v>
      </c>
      <c r="O10" s="48">
        <f>L10*D10</f>
        <v>4923.3</v>
      </c>
      <c r="P10" s="6"/>
      <c r="R10" s="33"/>
      <c r="S10" s="34"/>
    </row>
    <row r="11" spans="1:19" ht="31.5" x14ac:dyDescent="0.4">
      <c r="A11" s="38" t="s">
        <v>40</v>
      </c>
      <c r="B11" s="40" t="s">
        <v>20</v>
      </c>
      <c r="C11" s="40" t="s">
        <v>24</v>
      </c>
      <c r="D11" s="4">
        <v>8</v>
      </c>
      <c r="E11" s="48">
        <v>7625</v>
      </c>
      <c r="F11" s="48">
        <v>652</v>
      </c>
      <c r="G11" s="48" t="s">
        <v>52</v>
      </c>
      <c r="H11" s="48">
        <v>792</v>
      </c>
      <c r="I11" s="48" t="s">
        <v>52</v>
      </c>
      <c r="J11" s="48">
        <v>663</v>
      </c>
      <c r="K11" s="48" t="s">
        <v>52</v>
      </c>
      <c r="L11" s="48">
        <f t="shared" ref="L11:L14" si="0">ROUND(AVERAGE(F11:K11),2)</f>
        <v>702.33</v>
      </c>
      <c r="M11" s="48">
        <f t="shared" ref="M11:M22" si="1">AVEDEV(F11:K11)</f>
        <v>59.777777777777793</v>
      </c>
      <c r="N11" s="48">
        <f t="shared" ref="N11:N14" si="2">M11/L11*100</f>
        <v>8.5113518969398694</v>
      </c>
      <c r="O11" s="48">
        <f t="shared" ref="O11:O14" si="3">L11*D11</f>
        <v>5618.64</v>
      </c>
      <c r="P11" s="6"/>
      <c r="R11" s="33"/>
      <c r="S11" s="34"/>
    </row>
    <row r="12" spans="1:19" ht="31.5" x14ac:dyDescent="0.4">
      <c r="A12" s="38" t="s">
        <v>32</v>
      </c>
      <c r="B12" s="40" t="s">
        <v>20</v>
      </c>
      <c r="C12" s="40" t="s">
        <v>31</v>
      </c>
      <c r="D12" s="4">
        <v>2</v>
      </c>
      <c r="E12" s="48" t="s">
        <v>52</v>
      </c>
      <c r="F12" s="48">
        <v>2149</v>
      </c>
      <c r="G12" s="48" t="s">
        <v>52</v>
      </c>
      <c r="H12" s="46">
        <v>1063</v>
      </c>
      <c r="I12" s="46" t="s">
        <v>52</v>
      </c>
      <c r="J12" s="46">
        <v>2021</v>
      </c>
      <c r="K12" s="46" t="s">
        <v>52</v>
      </c>
      <c r="L12" s="48">
        <f t="shared" si="0"/>
        <v>1744.33</v>
      </c>
      <c r="M12" s="48">
        <f t="shared" si="1"/>
        <v>454.22222222222223</v>
      </c>
      <c r="N12" s="48">
        <f t="shared" si="2"/>
        <v>26.039924912271317</v>
      </c>
      <c r="O12" s="48">
        <f t="shared" si="3"/>
        <v>3488.66</v>
      </c>
      <c r="P12" s="6"/>
      <c r="R12" s="33"/>
      <c r="S12" s="34"/>
    </row>
    <row r="13" spans="1:19" ht="31.5" x14ac:dyDescent="0.4">
      <c r="A13" s="41" t="s">
        <v>33</v>
      </c>
      <c r="B13" s="40" t="s">
        <v>20</v>
      </c>
      <c r="C13" s="42" t="s">
        <v>34</v>
      </c>
      <c r="D13" s="4">
        <v>3</v>
      </c>
      <c r="E13" s="48">
        <v>168</v>
      </c>
      <c r="F13" s="48">
        <v>142</v>
      </c>
      <c r="G13" s="48">
        <v>155.38999999999999</v>
      </c>
      <c r="H13" s="46" t="s">
        <v>52</v>
      </c>
      <c r="I13" s="46" t="s">
        <v>52</v>
      </c>
      <c r="J13" s="46">
        <v>115</v>
      </c>
      <c r="K13" s="46" t="s">
        <v>52</v>
      </c>
      <c r="L13" s="48">
        <f t="shared" si="0"/>
        <v>137.46</v>
      </c>
      <c r="M13" s="48">
        <f t="shared" si="1"/>
        <v>14.97555555555555</v>
      </c>
      <c r="N13" s="48">
        <f t="shared" si="2"/>
        <v>10.894482435294304</v>
      </c>
      <c r="O13" s="48">
        <f t="shared" si="3"/>
        <v>412.38</v>
      </c>
      <c r="P13" s="6"/>
      <c r="R13" s="33"/>
      <c r="S13" s="34"/>
    </row>
    <row r="14" spans="1:19" ht="31.5" x14ac:dyDescent="0.4">
      <c r="A14" s="41" t="s">
        <v>36</v>
      </c>
      <c r="B14" s="40" t="s">
        <v>20</v>
      </c>
      <c r="C14" s="42" t="s">
        <v>35</v>
      </c>
      <c r="D14" s="4">
        <v>3</v>
      </c>
      <c r="E14" s="48">
        <v>400</v>
      </c>
      <c r="F14" s="48" t="s">
        <v>52</v>
      </c>
      <c r="G14" s="48">
        <v>208.59</v>
      </c>
      <c r="H14" s="46" t="s">
        <v>52</v>
      </c>
      <c r="I14" s="46" t="s">
        <v>52</v>
      </c>
      <c r="J14" s="46">
        <v>217</v>
      </c>
      <c r="K14" s="46">
        <v>203</v>
      </c>
      <c r="L14" s="48">
        <f t="shared" si="0"/>
        <v>209.53</v>
      </c>
      <c r="M14" s="48">
        <f t="shared" si="1"/>
        <v>4.9799999999999995</v>
      </c>
      <c r="N14" s="48">
        <f t="shared" si="2"/>
        <v>2.3767479597193715</v>
      </c>
      <c r="O14" s="48">
        <f t="shared" si="3"/>
        <v>628.59</v>
      </c>
      <c r="P14" s="6"/>
      <c r="R14" s="33"/>
      <c r="S14" s="34"/>
    </row>
    <row r="15" spans="1:19" ht="47.25" x14ac:dyDescent="0.4">
      <c r="A15" s="38" t="s">
        <v>25</v>
      </c>
      <c r="B15" s="40" t="s">
        <v>13</v>
      </c>
      <c r="C15" s="40" t="s">
        <v>26</v>
      </c>
      <c r="D15" s="4">
        <v>16</v>
      </c>
      <c r="E15" s="48">
        <v>105.6</v>
      </c>
      <c r="F15" s="49">
        <v>99</v>
      </c>
      <c r="G15" s="49">
        <v>87.17</v>
      </c>
      <c r="H15" s="47" t="s">
        <v>52</v>
      </c>
      <c r="I15" s="47" t="s">
        <v>52</v>
      </c>
      <c r="J15" s="47" t="s">
        <v>52</v>
      </c>
      <c r="K15" s="49">
        <v>101</v>
      </c>
      <c r="L15" s="48">
        <f t="shared" ref="L15:L22" si="4">ROUND(AVERAGE(F15:K15),2)</f>
        <v>95.72</v>
      </c>
      <c r="M15" s="48">
        <f t="shared" si="1"/>
        <v>5.7022222222222183</v>
      </c>
      <c r="N15" s="48">
        <f t="shared" ref="N15:N22" si="5">M15/L15*100</f>
        <v>5.9571899521753222</v>
      </c>
      <c r="O15" s="48">
        <f>L15*D15</f>
        <v>1531.52</v>
      </c>
      <c r="P15" s="6"/>
      <c r="R15" s="33"/>
      <c r="S15" s="34"/>
    </row>
    <row r="16" spans="1:19" ht="47.25" x14ac:dyDescent="0.4">
      <c r="A16" s="38" t="s">
        <v>37</v>
      </c>
      <c r="B16" s="40" t="s">
        <v>13</v>
      </c>
      <c r="C16" s="40" t="s">
        <v>26</v>
      </c>
      <c r="D16" s="4">
        <v>2</v>
      </c>
      <c r="E16" s="48">
        <v>1500</v>
      </c>
      <c r="F16" s="49" t="s">
        <v>52</v>
      </c>
      <c r="G16" s="49">
        <v>308.69</v>
      </c>
      <c r="H16" s="49">
        <v>342</v>
      </c>
      <c r="I16" s="49" t="s">
        <v>52</v>
      </c>
      <c r="J16" s="49" t="s">
        <v>52</v>
      </c>
      <c r="K16" s="49">
        <v>325</v>
      </c>
      <c r="L16" s="48">
        <f t="shared" si="4"/>
        <v>325.23</v>
      </c>
      <c r="M16" s="48">
        <f t="shared" si="1"/>
        <v>11.180000000000007</v>
      </c>
      <c r="N16" s="48">
        <f t="shared" si="5"/>
        <v>3.4375672600928593</v>
      </c>
      <c r="O16" s="48">
        <f t="shared" ref="O16:O22" si="6">L16*D16</f>
        <v>650.46</v>
      </c>
      <c r="P16" s="6"/>
      <c r="R16" s="33"/>
      <c r="S16" s="34"/>
    </row>
    <row r="17" spans="1:19" ht="31.5" x14ac:dyDescent="0.4">
      <c r="A17" s="38" t="s">
        <v>38</v>
      </c>
      <c r="B17" s="40" t="s">
        <v>13</v>
      </c>
      <c r="C17" s="40" t="s">
        <v>29</v>
      </c>
      <c r="D17" s="40">
        <v>5</v>
      </c>
      <c r="E17" s="48">
        <v>369</v>
      </c>
      <c r="F17" s="49">
        <v>346</v>
      </c>
      <c r="G17" s="49" t="s">
        <v>52</v>
      </c>
      <c r="H17" s="49">
        <v>368</v>
      </c>
      <c r="I17" s="49" t="s">
        <v>52</v>
      </c>
      <c r="J17" s="49" t="s">
        <v>52</v>
      </c>
      <c r="K17" s="49">
        <v>327</v>
      </c>
      <c r="L17" s="48">
        <f t="shared" si="4"/>
        <v>347</v>
      </c>
      <c r="M17" s="48">
        <f t="shared" si="1"/>
        <v>14</v>
      </c>
      <c r="N17" s="48">
        <f t="shared" si="5"/>
        <v>4.0345821325648412</v>
      </c>
      <c r="O17" s="48">
        <f t="shared" si="6"/>
        <v>1735</v>
      </c>
      <c r="P17" s="6"/>
      <c r="R17" s="33"/>
      <c r="S17" s="34"/>
    </row>
    <row r="18" spans="1:19" ht="26.25" x14ac:dyDescent="0.4">
      <c r="A18" s="38" t="s">
        <v>30</v>
      </c>
      <c r="B18" s="40" t="s">
        <v>13</v>
      </c>
      <c r="C18" s="40" t="s">
        <v>29</v>
      </c>
      <c r="D18" s="40">
        <v>5</v>
      </c>
      <c r="E18" s="48">
        <v>300</v>
      </c>
      <c r="F18" s="49">
        <v>218</v>
      </c>
      <c r="G18" s="49" t="s">
        <v>52</v>
      </c>
      <c r="H18" s="49"/>
      <c r="I18" s="49" t="s">
        <v>52</v>
      </c>
      <c r="J18" s="49">
        <v>236</v>
      </c>
      <c r="K18" s="48">
        <v>178</v>
      </c>
      <c r="L18" s="48">
        <f t="shared" si="4"/>
        <v>210.67</v>
      </c>
      <c r="M18" s="48">
        <f t="shared" si="1"/>
        <v>21.777777777777782</v>
      </c>
      <c r="N18" s="48">
        <f t="shared" si="5"/>
        <v>10.3373891763316</v>
      </c>
      <c r="O18" s="48">
        <f t="shared" si="6"/>
        <v>1053.3499999999999</v>
      </c>
      <c r="P18" s="6"/>
      <c r="R18" s="33"/>
      <c r="S18" s="34"/>
    </row>
    <row r="19" spans="1:19" ht="31.5" x14ac:dyDescent="0.4">
      <c r="A19" s="38" t="s">
        <v>39</v>
      </c>
      <c r="B19" s="40" t="s">
        <v>13</v>
      </c>
      <c r="C19" s="40" t="s">
        <v>29</v>
      </c>
      <c r="D19" s="40">
        <v>8</v>
      </c>
      <c r="E19" s="48">
        <v>450</v>
      </c>
      <c r="F19" s="49" t="s">
        <v>52</v>
      </c>
      <c r="G19" s="49" t="s">
        <v>52</v>
      </c>
      <c r="H19" s="49">
        <v>314</v>
      </c>
      <c r="I19" s="49" t="s">
        <v>52</v>
      </c>
      <c r="J19" s="48">
        <v>318</v>
      </c>
      <c r="K19" s="49">
        <v>323</v>
      </c>
      <c r="L19" s="48">
        <f>ROUND(AVERAGE(F19:K19),2)</f>
        <v>318.33</v>
      </c>
      <c r="M19" s="48">
        <f t="shared" si="1"/>
        <v>3.1111111111111049</v>
      </c>
      <c r="N19" s="48">
        <f>M19/L19*100</f>
        <v>0.97732262466971531</v>
      </c>
      <c r="O19" s="48">
        <f>L19*D19</f>
        <v>2546.64</v>
      </c>
      <c r="P19" s="6"/>
      <c r="R19" s="33"/>
      <c r="S19" s="34"/>
    </row>
    <row r="20" spans="1:19" ht="26.25" x14ac:dyDescent="0.4">
      <c r="A20" s="38" t="s">
        <v>28</v>
      </c>
      <c r="B20" s="40" t="s">
        <v>13</v>
      </c>
      <c r="C20" s="40" t="s">
        <v>21</v>
      </c>
      <c r="D20" s="40">
        <v>3</v>
      </c>
      <c r="E20" s="48">
        <v>220</v>
      </c>
      <c r="F20" s="49" t="s">
        <v>52</v>
      </c>
      <c r="G20" s="48" t="s">
        <v>52</v>
      </c>
      <c r="H20" s="49">
        <v>57</v>
      </c>
      <c r="I20" s="49">
        <v>45</v>
      </c>
      <c r="J20" s="49" t="s">
        <v>52</v>
      </c>
      <c r="K20" s="49">
        <v>94</v>
      </c>
      <c r="L20" s="48">
        <f>ROUND(AVERAGE(F20:K20),2)</f>
        <v>65.33</v>
      </c>
      <c r="M20" s="48">
        <f t="shared" si="1"/>
        <v>19.111111111111111</v>
      </c>
      <c r="N20" s="48">
        <f>M20/L20*100</f>
        <v>29.253193190128744</v>
      </c>
      <c r="O20" s="48">
        <f>L20*D20</f>
        <v>195.99</v>
      </c>
      <c r="P20" s="6"/>
      <c r="R20" s="33"/>
      <c r="S20" s="34"/>
    </row>
    <row r="21" spans="1:19" ht="26.25" x14ac:dyDescent="0.4">
      <c r="A21" s="38" t="s">
        <v>27</v>
      </c>
      <c r="B21" s="40" t="s">
        <v>13</v>
      </c>
      <c r="C21" s="40" t="s">
        <v>21</v>
      </c>
      <c r="D21" s="40">
        <v>5</v>
      </c>
      <c r="E21" s="48">
        <v>610</v>
      </c>
      <c r="F21" s="49" t="s">
        <v>52</v>
      </c>
      <c r="G21" s="49" t="s">
        <v>52</v>
      </c>
      <c r="H21" s="49">
        <v>189</v>
      </c>
      <c r="I21" s="49" t="s">
        <v>52</v>
      </c>
      <c r="J21" s="49">
        <v>296</v>
      </c>
      <c r="K21" s="49">
        <v>217</v>
      </c>
      <c r="L21" s="48">
        <f t="shared" si="4"/>
        <v>234</v>
      </c>
      <c r="M21" s="48">
        <f t="shared" si="1"/>
        <v>41.333333333333336</v>
      </c>
      <c r="N21" s="48">
        <f t="shared" si="5"/>
        <v>17.663817663817667</v>
      </c>
      <c r="O21" s="48">
        <f t="shared" si="6"/>
        <v>1170</v>
      </c>
      <c r="P21" s="6"/>
      <c r="R21" s="33"/>
      <c r="S21" s="34"/>
    </row>
    <row r="22" spans="1:19" ht="26.25" x14ac:dyDescent="0.4">
      <c r="A22" s="38" t="s">
        <v>22</v>
      </c>
      <c r="B22" s="40" t="s">
        <v>13</v>
      </c>
      <c r="C22" s="40" t="s">
        <v>21</v>
      </c>
      <c r="D22" s="4">
        <v>5</v>
      </c>
      <c r="E22" s="48">
        <v>610</v>
      </c>
      <c r="F22" s="49" t="s">
        <v>52</v>
      </c>
      <c r="G22" s="49" t="s">
        <v>52</v>
      </c>
      <c r="H22" s="49">
        <v>108</v>
      </c>
      <c r="I22" s="49" t="s">
        <v>52</v>
      </c>
      <c r="J22" s="49">
        <v>234</v>
      </c>
      <c r="K22" s="49">
        <v>184</v>
      </c>
      <c r="L22" s="48">
        <f t="shared" si="4"/>
        <v>175.33</v>
      </c>
      <c r="M22" s="48">
        <f t="shared" si="1"/>
        <v>44.888888888888886</v>
      </c>
      <c r="N22" s="48">
        <f t="shared" si="5"/>
        <v>25.602514623218436</v>
      </c>
      <c r="O22" s="48">
        <f t="shared" si="6"/>
        <v>876.65000000000009</v>
      </c>
      <c r="P22" s="6"/>
      <c r="R22" s="33"/>
      <c r="S22" s="34"/>
    </row>
    <row r="23" spans="1:19" ht="26.25" x14ac:dyDescent="0.4">
      <c r="A23" s="52" t="s">
        <v>17</v>
      </c>
      <c r="B23" s="6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  <c r="O23" s="51">
        <f>SUM(O10:O22)</f>
        <v>24831.18</v>
      </c>
      <c r="P23" s="6"/>
      <c r="R23" s="33"/>
      <c r="S23" s="34"/>
    </row>
    <row r="24" spans="1:19" s="1" customFormat="1" ht="29.25" customHeight="1" x14ac:dyDescent="0.25">
      <c r="A24" s="54" t="s">
        <v>42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1">
        <v>24770</v>
      </c>
      <c r="P24" s="7"/>
      <c r="R24" s="17"/>
      <c r="S24" s="18"/>
    </row>
    <row r="25" spans="1:19" ht="24.75" customHeight="1" x14ac:dyDescent="0.25">
      <c r="A25" s="54" t="s">
        <v>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0" t="s">
        <v>44</v>
      </c>
      <c r="R25" s="16"/>
      <c r="S25" s="13"/>
    </row>
    <row r="26" spans="1:19" ht="37.5" customHeight="1" x14ac:dyDescent="0.25">
      <c r="A26" s="59" t="s">
        <v>41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11"/>
      <c r="R26" s="16"/>
      <c r="S26" s="14"/>
    </row>
    <row r="27" spans="1:19" ht="15.75" x14ac:dyDescent="0.25">
      <c r="R27" s="17"/>
      <c r="S27" s="13"/>
    </row>
    <row r="28" spans="1:19" ht="15.75" x14ac:dyDescent="0.25">
      <c r="R28" s="17"/>
      <c r="S28" s="13"/>
    </row>
    <row r="29" spans="1:19" ht="15.75" x14ac:dyDescent="0.25">
      <c r="R29" s="17"/>
      <c r="S29" s="13"/>
    </row>
    <row r="30" spans="1:19" ht="15.75" x14ac:dyDescent="0.25">
      <c r="R30" s="17"/>
      <c r="S30" s="13"/>
    </row>
    <row r="31" spans="1:19" ht="15.75" x14ac:dyDescent="0.25">
      <c r="R31" s="17"/>
      <c r="S31" s="13"/>
    </row>
    <row r="32" spans="1:19" ht="15.75" x14ac:dyDescent="0.25">
      <c r="R32" s="17"/>
      <c r="S32" s="14"/>
    </row>
    <row r="33" spans="18:19" ht="15.75" x14ac:dyDescent="0.25">
      <c r="R33" s="17"/>
      <c r="S33" s="14"/>
    </row>
    <row r="34" spans="18:19" ht="15.75" x14ac:dyDescent="0.25">
      <c r="R34" s="17"/>
      <c r="S34" s="14"/>
    </row>
    <row r="35" spans="18:19" ht="15.75" x14ac:dyDescent="0.25">
      <c r="R35" s="15"/>
      <c r="S35" s="14"/>
    </row>
    <row r="36" spans="18:19" ht="15.75" x14ac:dyDescent="0.25">
      <c r="R36" s="15"/>
      <c r="S36" s="14"/>
    </row>
    <row r="37" spans="18:19" ht="15.75" x14ac:dyDescent="0.25">
      <c r="R37" s="15"/>
      <c r="S37" s="14"/>
    </row>
    <row r="38" spans="18:19" ht="15.75" x14ac:dyDescent="0.25">
      <c r="R38" s="17"/>
      <c r="S38" s="13"/>
    </row>
    <row r="39" spans="18:19" ht="15.75" x14ac:dyDescent="0.25">
      <c r="R39" s="17"/>
      <c r="S39" s="13"/>
    </row>
    <row r="40" spans="18:19" ht="15.75" x14ac:dyDescent="0.25">
      <c r="R40" s="17"/>
      <c r="S40" s="13"/>
    </row>
    <row r="41" spans="18:19" ht="15.75" x14ac:dyDescent="0.25">
      <c r="R41" s="16"/>
      <c r="S41" s="13"/>
    </row>
    <row r="42" spans="18:19" ht="15.75" x14ac:dyDescent="0.25">
      <c r="R42" s="16"/>
      <c r="S42" s="13"/>
    </row>
    <row r="43" spans="18:19" ht="15.75" x14ac:dyDescent="0.25">
      <c r="R43" s="16"/>
      <c r="S43" s="13"/>
    </row>
    <row r="44" spans="18:19" ht="15.75" x14ac:dyDescent="0.25">
      <c r="R44" s="16"/>
      <c r="S44" s="13"/>
    </row>
    <row r="45" spans="18:19" ht="15.75" x14ac:dyDescent="0.25">
      <c r="R45" s="16"/>
      <c r="S45" s="13"/>
    </row>
    <row r="46" spans="18:19" ht="15.75" x14ac:dyDescent="0.25">
      <c r="R46" s="16"/>
      <c r="S46" s="13"/>
    </row>
    <row r="47" spans="18:19" ht="15.75" x14ac:dyDescent="0.25">
      <c r="R47" s="16"/>
      <c r="S47" s="13"/>
    </row>
    <row r="48" spans="18:19" ht="15.75" x14ac:dyDescent="0.25">
      <c r="R48" s="16"/>
      <c r="S48" s="13"/>
    </row>
    <row r="49" spans="18:19" ht="15.75" x14ac:dyDescent="0.25">
      <c r="R49" s="16"/>
      <c r="S49" s="14"/>
    </row>
    <row r="50" spans="18:19" ht="15.75" x14ac:dyDescent="0.25">
      <c r="R50" s="16"/>
      <c r="S50" s="14"/>
    </row>
    <row r="51" spans="18:19" ht="15.75" x14ac:dyDescent="0.25">
      <c r="R51" s="17"/>
      <c r="S51" s="14"/>
    </row>
    <row r="52" spans="18:19" ht="15.75" x14ac:dyDescent="0.25">
      <c r="R52" s="17"/>
      <c r="S52" s="14"/>
    </row>
    <row r="53" spans="18:19" ht="15.75" x14ac:dyDescent="0.25">
      <c r="R53" s="16"/>
      <c r="S53" s="14"/>
    </row>
    <row r="54" spans="18:19" ht="15.75" x14ac:dyDescent="0.25">
      <c r="R54" s="16"/>
      <c r="S54" s="14"/>
    </row>
    <row r="55" spans="18:19" ht="15.75" x14ac:dyDescent="0.25">
      <c r="R55" s="19"/>
      <c r="S55" s="14"/>
    </row>
    <row r="56" spans="18:19" ht="15.75" x14ac:dyDescent="0.25">
      <c r="R56" s="16"/>
      <c r="S56" s="14"/>
    </row>
    <row r="57" spans="18:19" ht="15.75" x14ac:dyDescent="0.25">
      <c r="R57" s="16"/>
      <c r="S57" s="14"/>
    </row>
    <row r="58" spans="18:19" ht="15.75" x14ac:dyDescent="0.25">
      <c r="R58" s="16"/>
      <c r="S58" s="14"/>
    </row>
    <row r="59" spans="18:19" ht="15.75" x14ac:dyDescent="0.25">
      <c r="R59" s="15"/>
      <c r="S59" s="14"/>
    </row>
    <row r="60" spans="18:19" ht="15.75" x14ac:dyDescent="0.25">
      <c r="R60" s="15"/>
      <c r="S60" s="32"/>
    </row>
    <row r="61" spans="18:19" ht="15.75" x14ac:dyDescent="0.25">
      <c r="R61" s="20"/>
      <c r="S61" s="9"/>
    </row>
    <row r="62" spans="18:19" ht="15.75" x14ac:dyDescent="0.25">
      <c r="R62" s="15"/>
      <c r="S62" s="14"/>
    </row>
    <row r="63" spans="18:19" ht="15.75" x14ac:dyDescent="0.25">
      <c r="R63" s="15"/>
      <c r="S63" s="14"/>
    </row>
    <row r="64" spans="18:19" ht="15.75" x14ac:dyDescent="0.25">
      <c r="R64" s="15"/>
      <c r="S64" s="14"/>
    </row>
    <row r="65" spans="18:19" ht="15.75" x14ac:dyDescent="0.25">
      <c r="R65" s="15"/>
      <c r="S65" s="14"/>
    </row>
    <row r="66" spans="18:19" ht="15.75" x14ac:dyDescent="0.25">
      <c r="R66" s="15"/>
      <c r="S66" s="14"/>
    </row>
    <row r="67" spans="18:19" ht="15.75" x14ac:dyDescent="0.25">
      <c r="R67" s="15"/>
      <c r="S67" s="14"/>
    </row>
    <row r="68" spans="18:19" ht="15.75" x14ac:dyDescent="0.25">
      <c r="R68" s="15"/>
      <c r="S68" s="14"/>
    </row>
    <row r="69" spans="18:19" ht="15.75" x14ac:dyDescent="0.25">
      <c r="R69" s="15"/>
      <c r="S69" s="14"/>
    </row>
    <row r="70" spans="18:19" ht="15.75" x14ac:dyDescent="0.25">
      <c r="R70" s="15"/>
      <c r="S70" s="14"/>
    </row>
    <row r="71" spans="18:19" ht="15.75" x14ac:dyDescent="0.25">
      <c r="R71" s="15"/>
      <c r="S71" s="14"/>
    </row>
    <row r="72" spans="18:19" ht="15.75" x14ac:dyDescent="0.25">
      <c r="R72" s="15"/>
      <c r="S72" s="14"/>
    </row>
    <row r="73" spans="18:19" ht="15.75" x14ac:dyDescent="0.25">
      <c r="R73" s="15"/>
      <c r="S73" s="14"/>
    </row>
    <row r="74" spans="18:19" ht="15.75" x14ac:dyDescent="0.25">
      <c r="R74" s="15"/>
      <c r="S74" s="14"/>
    </row>
    <row r="75" spans="18:19" ht="15.75" x14ac:dyDescent="0.25">
      <c r="R75" s="15"/>
      <c r="S75" s="14"/>
    </row>
    <row r="76" spans="18:19" ht="15.75" x14ac:dyDescent="0.25">
      <c r="R76" s="21"/>
      <c r="S76" s="14"/>
    </row>
    <row r="77" spans="18:19" ht="15.75" x14ac:dyDescent="0.25">
      <c r="R77" s="21"/>
      <c r="S77" s="14"/>
    </row>
    <row r="78" spans="18:19" ht="15.75" x14ac:dyDescent="0.25">
      <c r="R78" s="21"/>
      <c r="S78" s="14"/>
    </row>
    <row r="79" spans="18:19" ht="15.75" x14ac:dyDescent="0.25">
      <c r="R79" s="21"/>
      <c r="S79" s="14"/>
    </row>
    <row r="80" spans="18:19" ht="15.75" x14ac:dyDescent="0.25">
      <c r="R80" s="21"/>
      <c r="S80" s="14"/>
    </row>
    <row r="81" spans="18:19" ht="15.75" x14ac:dyDescent="0.25">
      <c r="R81" s="21"/>
      <c r="S81" s="14"/>
    </row>
    <row r="82" spans="18:19" ht="15.75" x14ac:dyDescent="0.25">
      <c r="R82" s="21"/>
      <c r="S82" s="14"/>
    </row>
    <row r="83" spans="18:19" ht="15.75" x14ac:dyDescent="0.25">
      <c r="R83" s="21"/>
      <c r="S83" s="14"/>
    </row>
    <row r="84" spans="18:19" ht="15.75" x14ac:dyDescent="0.25">
      <c r="R84" s="21"/>
      <c r="S84" s="14"/>
    </row>
    <row r="85" spans="18:19" ht="15.75" x14ac:dyDescent="0.25">
      <c r="R85" s="21"/>
      <c r="S85" s="14"/>
    </row>
    <row r="86" spans="18:19" ht="15.75" x14ac:dyDescent="0.25">
      <c r="R86" s="21"/>
      <c r="S86" s="14"/>
    </row>
    <row r="87" spans="18:19" ht="15.75" x14ac:dyDescent="0.25">
      <c r="R87" s="21"/>
      <c r="S87" s="14"/>
    </row>
    <row r="88" spans="18:19" ht="15.75" x14ac:dyDescent="0.25">
      <c r="R88" s="21"/>
      <c r="S88" s="14"/>
    </row>
    <row r="89" spans="18:19" ht="15.75" x14ac:dyDescent="0.25">
      <c r="R89" s="21"/>
      <c r="S89" s="14"/>
    </row>
    <row r="90" spans="18:19" ht="15.75" x14ac:dyDescent="0.25">
      <c r="R90" s="21"/>
      <c r="S90" s="14"/>
    </row>
    <row r="91" spans="18:19" ht="15.75" x14ac:dyDescent="0.25">
      <c r="R91" s="17"/>
      <c r="S91" s="13"/>
    </row>
    <row r="92" spans="18:19" x14ac:dyDescent="0.25">
      <c r="R92" s="22"/>
      <c r="S92" s="23"/>
    </row>
    <row r="93" spans="18:19" ht="15.75" x14ac:dyDescent="0.25">
      <c r="R93" s="24"/>
      <c r="S93" s="14"/>
    </row>
    <row r="94" spans="18:19" ht="15.75" x14ac:dyDescent="0.25">
      <c r="R94" s="24"/>
      <c r="S94" s="14"/>
    </row>
    <row r="95" spans="18:19" ht="15.75" x14ac:dyDescent="0.25">
      <c r="R95" s="24"/>
      <c r="S95" s="14"/>
    </row>
    <row r="96" spans="18:19" ht="15.75" x14ac:dyDescent="0.25">
      <c r="R96" s="24"/>
      <c r="S96" s="14"/>
    </row>
    <row r="97" spans="18:19" ht="15.75" x14ac:dyDescent="0.25">
      <c r="R97" s="24"/>
      <c r="S97" s="14"/>
    </row>
    <row r="98" spans="18:19" ht="15.75" x14ac:dyDescent="0.25">
      <c r="R98" s="24"/>
      <c r="S98" s="14"/>
    </row>
    <row r="99" spans="18:19" ht="15.75" x14ac:dyDescent="0.25">
      <c r="R99" s="24"/>
      <c r="S99" s="14"/>
    </row>
    <row r="100" spans="18:19" ht="15.75" x14ac:dyDescent="0.25">
      <c r="R100" s="24"/>
      <c r="S100" s="14"/>
    </row>
    <row r="101" spans="18:19" ht="15.75" x14ac:dyDescent="0.25">
      <c r="R101" s="24"/>
      <c r="S101" s="14"/>
    </row>
    <row r="102" spans="18:19" ht="15.75" x14ac:dyDescent="0.25">
      <c r="R102" s="24"/>
      <c r="S102" s="14"/>
    </row>
    <row r="103" spans="18:19" ht="15.75" x14ac:dyDescent="0.25">
      <c r="R103" s="24"/>
      <c r="S103" s="14"/>
    </row>
    <row r="104" spans="18:19" ht="15.75" x14ac:dyDescent="0.25">
      <c r="R104" s="24"/>
      <c r="S104" s="14"/>
    </row>
    <row r="105" spans="18:19" ht="15.75" x14ac:dyDescent="0.25">
      <c r="R105" s="24"/>
      <c r="S105" s="14"/>
    </row>
    <row r="106" spans="18:19" ht="15.75" x14ac:dyDescent="0.25">
      <c r="R106" s="24"/>
      <c r="S106" s="14"/>
    </row>
    <row r="107" spans="18:19" ht="15.75" x14ac:dyDescent="0.25">
      <c r="R107" s="24"/>
      <c r="S107" s="14"/>
    </row>
    <row r="108" spans="18:19" ht="15.75" x14ac:dyDescent="0.25">
      <c r="R108" s="24"/>
      <c r="S108" s="14"/>
    </row>
    <row r="109" spans="18:19" ht="15.75" x14ac:dyDescent="0.25">
      <c r="R109" s="24"/>
      <c r="S109" s="14"/>
    </row>
    <row r="110" spans="18:19" ht="15.75" x14ac:dyDescent="0.25">
      <c r="R110" s="24"/>
      <c r="S110" s="14"/>
    </row>
    <row r="111" spans="18:19" ht="15.75" x14ac:dyDescent="0.25">
      <c r="R111" s="25"/>
      <c r="S111" s="26"/>
    </row>
    <row r="112" spans="18:19" ht="15.75" x14ac:dyDescent="0.25">
      <c r="R112" s="25"/>
      <c r="S112" s="26"/>
    </row>
    <row r="113" spans="18:19" ht="15.75" x14ac:dyDescent="0.25">
      <c r="R113" s="25"/>
      <c r="S113" s="26"/>
    </row>
    <row r="114" spans="18:19" ht="15.75" x14ac:dyDescent="0.25">
      <c r="R114" s="9"/>
      <c r="S114" s="27"/>
    </row>
    <row r="115" spans="18:19" ht="15.75" x14ac:dyDescent="0.25">
      <c r="R115" s="24"/>
      <c r="S115" s="14"/>
    </row>
    <row r="116" spans="18:19" ht="15.75" x14ac:dyDescent="0.25">
      <c r="R116" s="24"/>
      <c r="S116" s="14"/>
    </row>
    <row r="117" spans="18:19" ht="15.75" x14ac:dyDescent="0.25">
      <c r="R117" s="24"/>
      <c r="S117" s="14"/>
    </row>
    <row r="118" spans="18:19" ht="15.75" x14ac:dyDescent="0.25">
      <c r="R118" s="24"/>
      <c r="S118" s="14"/>
    </row>
    <row r="119" spans="18:19" ht="15.75" x14ac:dyDescent="0.25">
      <c r="R119" s="15"/>
      <c r="S119" s="14"/>
    </row>
    <row r="120" spans="18:19" ht="15.75" x14ac:dyDescent="0.25">
      <c r="R120" s="24"/>
      <c r="S120" s="14"/>
    </row>
    <row r="121" spans="18:19" ht="15.75" x14ac:dyDescent="0.25">
      <c r="R121" s="24"/>
      <c r="S121" s="14"/>
    </row>
    <row r="122" spans="18:19" ht="15.75" x14ac:dyDescent="0.25">
      <c r="R122" s="24"/>
      <c r="S122" s="14"/>
    </row>
    <row r="123" spans="18:19" ht="15.75" x14ac:dyDescent="0.25">
      <c r="R123" s="24"/>
      <c r="S123" s="14"/>
    </row>
    <row r="124" spans="18:19" ht="15.75" x14ac:dyDescent="0.25">
      <c r="R124" s="24"/>
      <c r="S124" s="14"/>
    </row>
    <row r="125" spans="18:19" ht="15.75" x14ac:dyDescent="0.25">
      <c r="R125" s="24"/>
      <c r="S125" s="14"/>
    </row>
    <row r="126" spans="18:19" ht="15.75" x14ac:dyDescent="0.25">
      <c r="R126" s="24"/>
      <c r="S126" s="14"/>
    </row>
    <row r="127" spans="18:19" ht="15.75" x14ac:dyDescent="0.25">
      <c r="R127" s="28"/>
      <c r="S127" s="26"/>
    </row>
    <row r="128" spans="18:19" ht="15.75" x14ac:dyDescent="0.25">
      <c r="R128" s="28"/>
      <c r="S128" s="26"/>
    </row>
    <row r="129" spans="18:19" ht="15.75" x14ac:dyDescent="0.25">
      <c r="R129" s="24"/>
      <c r="S129" s="14"/>
    </row>
    <row r="130" spans="18:19" ht="15.75" x14ac:dyDescent="0.25">
      <c r="R130" s="24"/>
      <c r="S130" s="14"/>
    </row>
    <row r="131" spans="18:19" ht="15.75" x14ac:dyDescent="0.25">
      <c r="R131" s="24"/>
      <c r="S131" s="14"/>
    </row>
    <row r="132" spans="18:19" ht="15.75" x14ac:dyDescent="0.25">
      <c r="R132" s="24"/>
      <c r="S132" s="14"/>
    </row>
    <row r="133" spans="18:19" ht="15.75" x14ac:dyDescent="0.25">
      <c r="R133" s="24"/>
      <c r="S133" s="14"/>
    </row>
    <row r="134" spans="18:19" ht="15.75" x14ac:dyDescent="0.25">
      <c r="R134" s="24"/>
      <c r="S134" s="14"/>
    </row>
    <row r="135" spans="18:19" x14ac:dyDescent="0.25">
      <c r="R135" s="16"/>
      <c r="S135" s="29"/>
    </row>
    <row r="136" spans="18:19" ht="15.75" x14ac:dyDescent="0.25">
      <c r="R136" s="24"/>
      <c r="S136" s="14"/>
    </row>
    <row r="137" spans="18:19" ht="15.75" x14ac:dyDescent="0.25">
      <c r="R137" s="24"/>
      <c r="S137" s="14"/>
    </row>
    <row r="138" spans="18:19" ht="15.75" x14ac:dyDescent="0.25">
      <c r="R138" s="24"/>
      <c r="S138" s="14"/>
    </row>
    <row r="139" spans="18:19" ht="15.75" x14ac:dyDescent="0.25">
      <c r="R139" s="24"/>
      <c r="S139" s="14"/>
    </row>
    <row r="140" spans="18:19" ht="15.75" x14ac:dyDescent="0.25">
      <c r="R140" s="24"/>
      <c r="S140" s="14"/>
    </row>
    <row r="141" spans="18:19" x14ac:dyDescent="0.25">
      <c r="R141" s="16"/>
      <c r="S141" s="29"/>
    </row>
    <row r="142" spans="18:19" ht="15.75" x14ac:dyDescent="0.25">
      <c r="R142" s="24"/>
      <c r="S142" s="14"/>
    </row>
    <row r="143" spans="18:19" ht="15.75" x14ac:dyDescent="0.25">
      <c r="R143" s="24"/>
      <c r="S143" s="14"/>
    </row>
    <row r="144" spans="18:19" ht="15.75" x14ac:dyDescent="0.25">
      <c r="R144" s="24"/>
      <c r="S144" s="14"/>
    </row>
    <row r="145" spans="18:19" x14ac:dyDescent="0.25">
      <c r="R145" s="17"/>
      <c r="S145" s="29"/>
    </row>
    <row r="146" spans="18:19" ht="15.75" x14ac:dyDescent="0.25">
      <c r="R146" s="24"/>
      <c r="S146" s="14"/>
    </row>
    <row r="147" spans="18:19" ht="15.75" x14ac:dyDescent="0.25">
      <c r="R147" s="24"/>
      <c r="S147" s="14"/>
    </row>
    <row r="148" spans="18:19" ht="15.75" x14ac:dyDescent="0.25">
      <c r="R148" s="24"/>
      <c r="S148" s="14"/>
    </row>
    <row r="149" spans="18:19" x14ac:dyDescent="0.25">
      <c r="R149" s="16"/>
      <c r="S149" s="30"/>
    </row>
    <row r="150" spans="18:19" x14ac:dyDescent="0.25">
      <c r="R150" s="16"/>
      <c r="S150" s="30"/>
    </row>
    <row r="151" spans="18:19" x14ac:dyDescent="0.25">
      <c r="R151" s="16"/>
      <c r="S151" s="30"/>
    </row>
    <row r="152" spans="18:19" x14ac:dyDescent="0.25">
      <c r="R152" s="16"/>
      <c r="S152" s="29"/>
    </row>
    <row r="153" spans="18:19" ht="15.75" x14ac:dyDescent="0.25">
      <c r="R153" s="24"/>
      <c r="S153" s="14"/>
    </row>
    <row r="154" spans="18:19" ht="15.75" x14ac:dyDescent="0.25">
      <c r="R154" s="24"/>
      <c r="S154" s="14"/>
    </row>
    <row r="155" spans="18:19" ht="15.75" x14ac:dyDescent="0.25">
      <c r="R155" s="24"/>
      <c r="S155" s="14"/>
    </row>
    <row r="156" spans="18:19" x14ac:dyDescent="0.25">
      <c r="R156" s="17"/>
      <c r="S156" s="18"/>
    </row>
    <row r="157" spans="18:19" ht="15.75" x14ac:dyDescent="0.25">
      <c r="R157" s="24"/>
      <c r="S157" s="14"/>
    </row>
    <row r="158" spans="18:19" ht="15.75" x14ac:dyDescent="0.25">
      <c r="R158" s="24"/>
      <c r="S158" s="14"/>
    </row>
    <row r="159" spans="18:19" x14ac:dyDescent="0.25">
      <c r="R159" s="16"/>
      <c r="S159" s="30"/>
    </row>
    <row r="160" spans="18:19" ht="15.75" x14ac:dyDescent="0.25">
      <c r="R160" s="24"/>
      <c r="S160" s="14"/>
    </row>
    <row r="161" spans="18:19" ht="15.75" x14ac:dyDescent="0.25">
      <c r="R161" s="24"/>
      <c r="S161" s="14"/>
    </row>
    <row r="162" spans="18:19" x14ac:dyDescent="0.25">
      <c r="R162" s="17"/>
      <c r="S162" s="29"/>
    </row>
    <row r="163" spans="18:19" ht="15.75" x14ac:dyDescent="0.25">
      <c r="R163" s="25"/>
      <c r="S163" s="26"/>
    </row>
  </sheetData>
  <mergeCells count="20">
    <mergeCell ref="B4:O4"/>
    <mergeCell ref="B5:O5"/>
    <mergeCell ref="B6:O6"/>
    <mergeCell ref="A1:O1"/>
    <mergeCell ref="B2:O2"/>
    <mergeCell ref="B3:O3"/>
    <mergeCell ref="A25:N25"/>
    <mergeCell ref="A24:N24"/>
    <mergeCell ref="F7:K7"/>
    <mergeCell ref="A26:O26"/>
    <mergeCell ref="B7:B8"/>
    <mergeCell ref="D7:D8"/>
    <mergeCell ref="E7:E8"/>
    <mergeCell ref="A7:A8"/>
    <mergeCell ref="L7:L8"/>
    <mergeCell ref="M7:M8"/>
    <mergeCell ref="N7:N8"/>
    <mergeCell ref="C7:C8"/>
    <mergeCell ref="O7:O8"/>
    <mergeCell ref="B23:N23"/>
  </mergeCells>
  <pageMargins left="0.11811023622047245" right="0.11811023622047245" top="0.15748031496062992" bottom="0.15748031496062992" header="0.31496062992125984" footer="0.31496062992125984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[1]Список!#REF!</xm:f>
          </x14:formula1>
          <xm:sqref>B5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Поставка 2026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Зумарева Лариса Петровна</dc:creator>
  <cp:lastModifiedBy>Пользователь Windows</cp:lastModifiedBy>
  <cp:lastPrinted>2026-03-17T09:47:37Z</cp:lastPrinted>
  <dcterms:created xsi:type="dcterms:W3CDTF">2017-05-19T09:58:23Z</dcterms:created>
  <dcterms:modified xsi:type="dcterms:W3CDTF">2026-07-29T08:39:48Z</dcterms:modified>
</cp:coreProperties>
</file>