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8920" yWindow="-120" windowWidth="23256" windowHeight="13176"/>
  </bookViews>
  <sheets>
    <sheet name="НМЦК для ФЭО" sheetId="1" r:id="rId1"/>
  </sheets>
  <definedNames>
    <definedName name="_xlnm.Print_Area" localSheetId="0">'НМЦК для ФЭО'!$A$1:$L$17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/>
  <c r="L12" s="1"/>
  <c r="I11"/>
  <c r="L11" s="1"/>
  <c r="I10"/>
  <c r="J10" s="1"/>
  <c r="J12" l="1"/>
  <c r="K12" s="1"/>
  <c r="J11"/>
  <c r="K11" s="1"/>
  <c r="K10"/>
  <c r="L10"/>
  <c r="L13" s="1"/>
</calcChain>
</file>

<file path=xl/sharedStrings.xml><?xml version="1.0" encoding="utf-8"?>
<sst xmlns="http://schemas.openxmlformats.org/spreadsheetml/2006/main" count="28" uniqueCount="26">
  <si>
    <t xml:space="preserve">Расчет обоснования начальной (максимальной) цены
контракта, цены контракта, заключаемого с единственным поставщиком
</t>
  </si>
  <si>
    <t>Основные характеристики объекта закупки</t>
  </si>
  <si>
    <t xml:space="preserve">Используемый метод определения НМЦК 
с обоснованием:
</t>
  </si>
  <si>
    <t xml:space="preserve"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
Метод сопоставимых рыночных цен является приоритетным при расчете НМЦК.
</t>
  </si>
  <si>
    <t>Расчет НМЦК</t>
  </si>
  <si>
    <t>№</t>
  </si>
  <si>
    <t>Наименование товаров, работ, услуг</t>
  </si>
  <si>
    <t>Ед. изм.</t>
  </si>
  <si>
    <t>Кол-во (объём)</t>
  </si>
  <si>
    <t>Источник информации о цене 
за 1 единицу товара (руб./ед.изм.)</t>
  </si>
  <si>
    <t>Однородность совокупности значений выявленных цен, используемых
в расчете НМЦК</t>
  </si>
  <si>
    <t>Средняя арифметическая величина цены единицы продукции</t>
  </si>
  <si>
    <t>Среднее квадратичное отклонение</t>
  </si>
  <si>
    <t>Всего:</t>
  </si>
  <si>
    <t xml:space="preserve">Ответ на запрос ценовой 
информации № 1
Цена, в руб.
</t>
  </si>
  <si>
    <t>Ответ на запрос ценовой 
информации № 2
Цена, в руб.</t>
  </si>
  <si>
    <t>Ответ на запрос ценовой 
информации № 3
Цена, в руб.</t>
  </si>
  <si>
    <t xml:space="preserve">НМЦК руб.                 </t>
  </si>
  <si>
    <t>шт.</t>
  </si>
  <si>
    <t>Перечень и стоимость постовляемого товара</t>
  </si>
  <si>
    <t>Поставка товара в соответствии с документацией</t>
  </si>
  <si>
    <r>
      <t xml:space="preserve">коэффициент вариации (%)           </t>
    </r>
    <r>
      <rPr>
        <i/>
        <sz val="11"/>
        <rFont val="PT Astra Serif"/>
        <family val="1"/>
        <charset val="204"/>
      </rPr>
      <t xml:space="preserve">         </t>
    </r>
  </si>
  <si>
    <t>Автономный контроллер со считывателем</t>
  </si>
  <si>
    <t>Блок питания</t>
  </si>
  <si>
    <t>Электромеханический замок</t>
  </si>
  <si>
    <t>Начальная (максимальная) цена контракта составляет 48 048,99 (Сорок восемь тысяч сорок восемь рублей 99 копеек).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</si>
</sst>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00"/>
    <numFmt numFmtId="166" formatCode="#,##0.00000"/>
  </numFmts>
  <fonts count="1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sz val="11"/>
      <name val="PT Astra Serif"/>
      <family val="1"/>
      <charset val="204"/>
    </font>
    <font>
      <sz val="13"/>
      <name val="PT Astra Serif"/>
      <family val="1"/>
      <charset val="204"/>
    </font>
    <font>
      <b/>
      <sz val="11"/>
      <name val="PT Astra Serif"/>
      <family val="1"/>
      <charset val="204"/>
    </font>
    <font>
      <sz val="10"/>
      <name val="PT Astra Serif"/>
      <family val="1"/>
      <charset val="204"/>
    </font>
    <font>
      <i/>
      <sz val="11"/>
      <name val="PT Astra Serif"/>
      <family val="1"/>
      <charset val="204"/>
    </font>
    <font>
      <b/>
      <sz val="10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65" fontId="5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1" applyFont="1"/>
    <xf numFmtId="0" fontId="5" fillId="0" borderId="0" xfId="1" applyFont="1"/>
    <xf numFmtId="0" fontId="5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2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7" fillId="0" borderId="11" xfId="1" applyFont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 wrapText="1"/>
    </xf>
    <xf numFmtId="2" fontId="5" fillId="0" borderId="0" xfId="0" applyNumberFormat="1" applyFont="1"/>
    <xf numFmtId="4" fontId="4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2" borderId="5" xfId="1" applyNumberFormat="1" applyFont="1" applyFill="1" applyBorder="1" applyAlignment="1">
      <alignment horizontal="center" vertical="center" wrapText="1"/>
    </xf>
    <xf numFmtId="2" fontId="5" fillId="2" borderId="6" xfId="1" applyNumberFormat="1" applyFont="1" applyFill="1" applyBorder="1" applyAlignment="1">
      <alignment horizontal="center" vertical="center" wrapText="1"/>
    </xf>
    <xf numFmtId="2" fontId="5" fillId="2" borderId="4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49" fontId="12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24"/>
  <sheetViews>
    <sheetView tabSelected="1" view="pageBreakPreview" topLeftCell="A4" zoomScaleSheetLayoutView="100" workbookViewId="0">
      <selection activeCell="C11" sqref="C11"/>
    </sheetView>
  </sheetViews>
  <sheetFormatPr defaultColWidth="8.88671875" defaultRowHeight="17.25" customHeight="1"/>
  <cols>
    <col min="1" max="1" width="15.33203125" style="2" customWidth="1"/>
    <col min="2" max="2" width="8.88671875" style="2"/>
    <col min="3" max="3" width="68.5546875" style="2" customWidth="1"/>
    <col min="4" max="4" width="10" style="2" customWidth="1"/>
    <col min="5" max="5" width="9" style="2" customWidth="1"/>
    <col min="6" max="6" width="15.44140625" style="2" customWidth="1"/>
    <col min="7" max="12" width="14.5546875" style="2" customWidth="1"/>
    <col min="13" max="16384" width="8.88671875" style="2"/>
  </cols>
  <sheetData>
    <row r="2" spans="1:14" s="8" customFormat="1" ht="15" customHeigh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7"/>
      <c r="N2" s="7"/>
    </row>
    <row r="3" spans="1:14" s="8" customFormat="1" ht="1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7"/>
      <c r="N3" s="7"/>
    </row>
    <row r="4" spans="1:14" s="8" customFormat="1" ht="13.8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7"/>
      <c r="N4" s="7"/>
    </row>
    <row r="5" spans="1:14" s="8" customFormat="1" ht="58.5" customHeight="1">
      <c r="A5" s="9" t="s">
        <v>1</v>
      </c>
      <c r="B5" s="36" t="s">
        <v>20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10"/>
      <c r="N5" s="10"/>
    </row>
    <row r="6" spans="1:14" s="8" customFormat="1" ht="86.25" customHeight="1">
      <c r="A6" s="9" t="s">
        <v>2</v>
      </c>
      <c r="B6" s="36" t="s">
        <v>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10"/>
      <c r="N6" s="10"/>
    </row>
    <row r="7" spans="1:14" ht="49.5" customHeight="1">
      <c r="A7" s="37" t="s">
        <v>4</v>
      </c>
      <c r="B7" s="41" t="s">
        <v>5</v>
      </c>
      <c r="C7" s="42" t="s">
        <v>6</v>
      </c>
      <c r="D7" s="42" t="s">
        <v>7</v>
      </c>
      <c r="E7" s="42" t="s">
        <v>8</v>
      </c>
      <c r="F7" s="43" t="s">
        <v>9</v>
      </c>
      <c r="G7" s="44"/>
      <c r="H7" s="45"/>
      <c r="I7" s="43" t="s">
        <v>10</v>
      </c>
      <c r="J7" s="44"/>
      <c r="K7" s="45"/>
      <c r="L7" s="46" t="s">
        <v>17</v>
      </c>
    </row>
    <row r="8" spans="1:14" ht="79.2">
      <c r="A8" s="38"/>
      <c r="B8" s="41"/>
      <c r="C8" s="42"/>
      <c r="D8" s="42"/>
      <c r="E8" s="42"/>
      <c r="F8" s="11" t="s">
        <v>14</v>
      </c>
      <c r="G8" s="12" t="s">
        <v>15</v>
      </c>
      <c r="H8" s="12" t="s">
        <v>16</v>
      </c>
      <c r="I8" s="13" t="s">
        <v>11</v>
      </c>
      <c r="J8" s="13" t="s">
        <v>12</v>
      </c>
      <c r="K8" s="13" t="s">
        <v>21</v>
      </c>
      <c r="L8" s="47"/>
    </row>
    <row r="9" spans="1:14" ht="15" customHeight="1">
      <c r="A9" s="38"/>
      <c r="B9" s="48" t="s">
        <v>19</v>
      </c>
      <c r="C9" s="48"/>
      <c r="D9" s="14"/>
      <c r="E9" s="14"/>
      <c r="F9" s="14"/>
      <c r="G9" s="14"/>
      <c r="H9" s="14"/>
      <c r="I9" s="14"/>
      <c r="J9" s="14"/>
      <c r="K9" s="14"/>
      <c r="L9" s="15"/>
      <c r="M9" s="16"/>
      <c r="N9" s="16"/>
    </row>
    <row r="10" spans="1:14" ht="15.6">
      <c r="A10" s="39"/>
      <c r="B10" s="17">
        <v>1</v>
      </c>
      <c r="C10" s="50" t="s">
        <v>22</v>
      </c>
      <c r="D10" s="13" t="s">
        <v>18</v>
      </c>
      <c r="E10" s="18">
        <v>8</v>
      </c>
      <c r="F10" s="52">
        <v>2900</v>
      </c>
      <c r="G10" s="52">
        <v>2909</v>
      </c>
      <c r="H10" s="52">
        <v>2600</v>
      </c>
      <c r="I10" s="30">
        <f>ROUND(SUM(F10:H10)/3,2)</f>
        <v>2803</v>
      </c>
      <c r="J10" s="19">
        <f>SQRT(SUM(POWER(G10-I10,2),POWER(F10-I10,2),POWER(H10-I10,2))/(COLUMNS(F10:H10)-1))</f>
        <v>175.86074036009288</v>
      </c>
      <c r="K10" s="19">
        <f t="shared" ref="K10" si="0">J10/I10*100</f>
        <v>6.2740185643986051</v>
      </c>
      <c r="L10" s="31">
        <f>I10*E10</f>
        <v>22424</v>
      </c>
      <c r="M10" s="16"/>
      <c r="N10" s="16"/>
    </row>
    <row r="11" spans="1:14" ht="15.6">
      <c r="A11" s="39"/>
      <c r="B11" s="17">
        <v>2</v>
      </c>
      <c r="C11" s="51" t="s">
        <v>23</v>
      </c>
      <c r="D11" s="13" t="s">
        <v>18</v>
      </c>
      <c r="E11" s="18">
        <v>8</v>
      </c>
      <c r="F11" s="52">
        <v>2300</v>
      </c>
      <c r="G11" s="52">
        <v>2300</v>
      </c>
      <c r="H11" s="52">
        <v>2100</v>
      </c>
      <c r="I11" s="30">
        <f>ROUND(SUM(F11:H11)/3,2)</f>
        <v>2233.33</v>
      </c>
      <c r="J11" s="19">
        <f>SQRT(SUM(POWER(G11-I11,2),POWER(F11-I11,2),POWER(H11-I11,2))/(COLUMNS(F11:H11)-1))</f>
        <v>115.47005391009394</v>
      </c>
      <c r="K11" s="19">
        <f t="shared" ref="K11:K12" si="1">J11/I11*100</f>
        <v>5.1703086382260546</v>
      </c>
      <c r="L11" s="31">
        <f>I11*E11</f>
        <v>17866.64</v>
      </c>
      <c r="M11" s="16"/>
      <c r="N11" s="16"/>
    </row>
    <row r="12" spans="1:14" ht="15.6">
      <c r="A12" s="39"/>
      <c r="B12" s="17">
        <v>3</v>
      </c>
      <c r="C12" s="51" t="s">
        <v>24</v>
      </c>
      <c r="D12" s="13" t="s">
        <v>18</v>
      </c>
      <c r="E12" s="18">
        <v>5</v>
      </c>
      <c r="F12" s="52">
        <v>1550</v>
      </c>
      <c r="G12" s="52">
        <v>1555</v>
      </c>
      <c r="H12" s="52">
        <v>1550</v>
      </c>
      <c r="I12" s="30">
        <f>ROUND(SUM(F12:H12)/3,2)</f>
        <v>1551.67</v>
      </c>
      <c r="J12" s="19">
        <f>SQRT(SUM(POWER(G12-I12,2),POWER(F12-I12,2),POWER(H12-I12,2))/(COLUMNS(F12:H12)-1))</f>
        <v>2.8867542326980318</v>
      </c>
      <c r="K12" s="19">
        <f t="shared" si="1"/>
        <v>0.18604176356429084</v>
      </c>
      <c r="L12" s="31">
        <f>I12*E12</f>
        <v>7758.35</v>
      </c>
      <c r="M12" s="16"/>
      <c r="N12" s="16"/>
    </row>
    <row r="13" spans="1:14" ht="17.25" customHeight="1">
      <c r="A13" s="40"/>
      <c r="B13" s="49" t="s">
        <v>13</v>
      </c>
      <c r="C13" s="49"/>
      <c r="D13" s="49"/>
      <c r="E13" s="49"/>
      <c r="F13" s="20"/>
      <c r="G13" s="20"/>
      <c r="H13" s="20"/>
      <c r="I13" s="20"/>
      <c r="J13" s="21"/>
      <c r="K13" s="21"/>
      <c r="L13" s="32">
        <f>SUM(L10:L12)</f>
        <v>48048.99</v>
      </c>
    </row>
    <row r="14" spans="1:14" ht="17.25" customHeight="1">
      <c r="A14" s="22"/>
      <c r="B14" s="23"/>
      <c r="C14" s="23"/>
      <c r="D14" s="23"/>
      <c r="E14" s="23"/>
      <c r="F14" s="24"/>
      <c r="G14" s="24"/>
      <c r="H14" s="24"/>
      <c r="I14" s="24"/>
      <c r="J14" s="25"/>
      <c r="K14" s="25"/>
      <c r="L14" s="26"/>
    </row>
    <row r="15" spans="1:14" ht="15.6">
      <c r="A15" s="33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14" ht="17.25" customHeight="1">
      <c r="A16" s="1"/>
      <c r="C16" s="3"/>
      <c r="E16" s="4"/>
      <c r="I16" s="5"/>
      <c r="K16" s="27"/>
      <c r="L16" s="28"/>
    </row>
    <row r="18" spans="5:9" ht="17.25" customHeight="1">
      <c r="E18" s="6"/>
      <c r="F18" s="29"/>
      <c r="G18" s="29"/>
      <c r="H18" s="29"/>
    </row>
    <row r="19" spans="5:9" ht="17.25" customHeight="1">
      <c r="E19" s="6"/>
      <c r="F19" s="29"/>
      <c r="G19" s="29"/>
      <c r="H19" s="29"/>
    </row>
    <row r="22" spans="5:9" ht="17.25" customHeight="1">
      <c r="F22" s="29"/>
      <c r="G22" s="29"/>
      <c r="H22" s="29"/>
    </row>
    <row r="23" spans="5:9" ht="17.25" customHeight="1">
      <c r="F23" s="29"/>
      <c r="G23" s="29"/>
      <c r="H23" s="29"/>
    </row>
    <row r="24" spans="5:9" ht="17.25" customHeight="1">
      <c r="F24" s="29"/>
      <c r="G24" s="29"/>
      <c r="H24" s="29"/>
      <c r="I24" s="29"/>
    </row>
  </sheetData>
  <mergeCells count="14">
    <mergeCell ref="A15:L15"/>
    <mergeCell ref="A2:L4"/>
    <mergeCell ref="B5:L5"/>
    <mergeCell ref="B6:L6"/>
    <mergeCell ref="A7:A13"/>
    <mergeCell ref="B7:B8"/>
    <mergeCell ref="C7:C8"/>
    <mergeCell ref="D7:D8"/>
    <mergeCell ref="E7:E8"/>
    <mergeCell ref="F7:H7"/>
    <mergeCell ref="I7:K7"/>
    <mergeCell ref="L7:L8"/>
    <mergeCell ref="B9:C9"/>
    <mergeCell ref="B13:E13"/>
  </mergeCells>
  <pageMargins left="0.7" right="0.7" top="0.75" bottom="0.75" header="0.3" footer="0.3"/>
  <pageSetup paperSize="9" scale="61" fitToHeight="0" orientation="landscape" r:id="rId1"/>
  <ignoredErrors>
    <ignoredError sqref="I10:J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для ФЭО</vt:lpstr>
      <vt:lpstr>'НМЦК для ФЭО'!Область_печати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2023-06-26T11:23:50Z</cp:lastPrinted>
  <dcterms:created xsi:type="dcterms:W3CDTF">2021-05-25T12:03:12Z</dcterms:created>
  <dcterms:modified xsi:type="dcterms:W3CDTF">2026-08-25T19:02:21Z</dcterms:modified>
</cp:coreProperties>
</file>