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Изготовление и поставка сувенирной и полигр. продукции -\"/>
    </mc:Choice>
  </mc:AlternateContent>
  <bookViews>
    <workbookView xWindow="0" yWindow="0" windowWidth="20730" windowHeight="8400" tabRatio="500"/>
  </bookViews>
  <sheets>
    <sheet name="вар1" sheetId="1" r:id="rId1"/>
  </sheets>
  <definedNames>
    <definedName name="_xlnm.Print_Area" localSheetId="0">вар1!$A$5:$M$24</definedName>
  </definedNames>
  <calcPr calcId="191029"/>
  <extLst>
    <ext uri="smNativeData">
      <pm:revision xmlns:pm="smNativeData" day="1643605253" val="972" rev="124" rev64="64" revOS="3" revMin="124" revMax="0"/>
      <pm:docPrefs xmlns:pm="smNativeData" id="1643605253" fixedDigits="0" showNotice="1" showFrameBounds="1" autoChart="1" recalcOnPrint="1" recalcOnCopy="1" finalRounding="1" compatTextArt="1" tab="567" useDefinedPrintRange="0" printArea="currentSheet"/>
      <pm:compatibility xmlns:pm="smNativeData" id="1643605253" overlapCells="1"/>
      <pm:defCurrency xmlns:pm="smNativeData" id="1643605253"/>
    </ext>
  </extLst>
</workbook>
</file>

<file path=xl/calcChain.xml><?xml version="1.0" encoding="utf-8"?>
<calcChain xmlns="http://schemas.openxmlformats.org/spreadsheetml/2006/main">
  <c r="M19" i="1" l="1"/>
  <c r="L18" i="1"/>
  <c r="K18" i="1"/>
  <c r="J18" i="1"/>
  <c r="M18" i="1"/>
  <c r="J9" i="1" l="1"/>
  <c r="J17" i="1" l="1"/>
  <c r="M17" i="1" s="1"/>
  <c r="K17" i="1" l="1"/>
  <c r="L17" i="1" s="1"/>
  <c r="J10" i="1"/>
  <c r="M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M15" i="1" s="1"/>
  <c r="J16" i="1"/>
  <c r="M16" i="1" s="1"/>
  <c r="K16" i="1" l="1"/>
  <c r="L16" i="1" s="1"/>
  <c r="M14" i="1"/>
  <c r="M13" i="1"/>
  <c r="M12" i="1"/>
  <c r="M11" i="1"/>
  <c r="K10" i="1"/>
  <c r="L10" i="1" s="1"/>
  <c r="K15" i="1"/>
  <c r="L15" i="1" s="1"/>
  <c r="K9" i="1"/>
  <c r="L9" i="1" s="1"/>
  <c r="M9" i="1"/>
</calcChain>
</file>

<file path=xl/sharedStrings.xml><?xml version="1.0" encoding="utf-8"?>
<sst xmlns="http://schemas.openxmlformats.org/spreadsheetml/2006/main" count="42" uniqueCount="33">
  <si>
    <t>№ п/п</t>
  </si>
  <si>
    <t>ед. изм</t>
  </si>
  <si>
    <t xml:space="preserve">кол-во 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</si>
  <si>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</si>
  <si>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</si>
  <si>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</si>
  <si>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</si>
  <si>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 xml:space="preserve">    </t>
  </si>
  <si>
    <t>шт</t>
  </si>
  <si>
    <t>ИТОГО</t>
  </si>
  <si>
    <t>Средняя рыночная стомость, руб.</t>
  </si>
  <si>
    <t>Ручка металлическая с гравировкой</t>
  </si>
  <si>
    <t>Бутылка для воды</t>
  </si>
  <si>
    <t>Выбираем исполнителя по наименьшему ценовому предложению</t>
  </si>
  <si>
    <t>Обоснование цены контракта,  заключаемого с единственным исполнителем</t>
  </si>
  <si>
    <t>Утверждаю:</t>
  </si>
  <si>
    <t>ОКПД2</t>
  </si>
  <si>
    <t>Наименование изготавливаемой продукции</t>
  </si>
  <si>
    <t xml:space="preserve">Футболка (цвет синий) </t>
  </si>
  <si>
    <t xml:space="preserve">Толстовка (цвет синий) </t>
  </si>
  <si>
    <t xml:space="preserve">Панама (цвет синий) </t>
  </si>
  <si>
    <t>Рюкзак (цвет синий)</t>
  </si>
  <si>
    <t xml:space="preserve">Блокнот А5 </t>
  </si>
  <si>
    <t>Составил ________________________ /Журавлева П.К./</t>
  </si>
  <si>
    <t>" ____ "__________2026 г.</t>
  </si>
  <si>
    <t>Набор объемных полимерных стикеров</t>
  </si>
  <si>
    <t>Шопер (цвет синий)</t>
  </si>
  <si>
    <t>Баннер (2х3 м)</t>
  </si>
  <si>
    <t>Цена 1 Коммерческое предложение 
вх. № 82-С/2026 от 14.07.2026</t>
  </si>
  <si>
    <t>Цена 2 Коммерческое предложение 
вх. № 83-С/2026 от 17.07.2026</t>
  </si>
  <si>
    <t>Цена 3 Коммерческое предложение 
вх. № 84-С/2026 от 17.07.2026</t>
  </si>
  <si>
    <t>на изготовление и поставку сувенирной и полиграфической продукции по индивидуальному заказу</t>
  </si>
  <si>
    <t>И.о. проректора по социальной работе и молодежной политике
Васильев Н.В./___________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</si>
</sst>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\-??_р_._-;_-@_-"/>
  </numFmts>
  <fonts count="12">
    <font>
      <sz val="10"/>
      <color rgb="FF000000"/>
      <name val="Basic Sans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i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0000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43605253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"/>
  <sheetViews>
    <sheetView tabSelected="1" topLeftCell="A5" zoomScaleNormal="100" workbookViewId="0">
      <selection activeCell="C9" sqref="C9"/>
    </sheetView>
  </sheetViews>
  <sheetFormatPr defaultRowHeight="15"/>
  <cols>
    <col min="1" max="1" width="4" style="1" customWidth="1"/>
    <col min="2" max="2" width="9.5" style="1" customWidth="1"/>
    <col min="3" max="3" width="50.1640625" style="2" customWidth="1"/>
    <col min="4" max="4" width="4.33203125" style="26" customWidth="1"/>
    <col min="5" max="5" width="5.83203125" style="4" customWidth="1"/>
    <col min="6" max="6" width="12.6640625" style="4" customWidth="1"/>
    <col min="7" max="7" width="12.83203125" style="4" customWidth="1"/>
    <col min="8" max="8" width="13.33203125" style="4" customWidth="1"/>
    <col min="9" max="9" width="11" style="4" customWidth="1"/>
    <col min="10" max="10" width="9.6640625" style="4" customWidth="1"/>
    <col min="11" max="11" width="11" style="4" customWidth="1"/>
    <col min="12" max="12" width="11.83203125" style="4" customWidth="1"/>
    <col min="13" max="13" width="16" style="4" customWidth="1"/>
    <col min="14" max="14" width="11.5" style="1" customWidth="1"/>
    <col min="15" max="15" width="9" style="1" customWidth="1"/>
    <col min="16" max="16" width="8.6640625" style="1" customWidth="1"/>
    <col min="17" max="17" width="9" style="1" customWidth="1"/>
    <col min="18" max="18" width="5.33203125" style="1" customWidth="1"/>
    <col min="19" max="19" width="5.6640625" style="1" customWidth="1"/>
    <col min="20" max="20" width="4.83203125" style="1" customWidth="1"/>
    <col min="21" max="21" width="5.5" style="1" customWidth="1"/>
    <col min="22" max="22" width="5.1640625" style="1" customWidth="1"/>
    <col min="23" max="24" width="5.5" style="1" customWidth="1"/>
    <col min="25" max="25" width="6" style="5" customWidth="1"/>
    <col min="26" max="26" width="5.5" style="3" customWidth="1"/>
    <col min="27" max="27" width="11.83203125" style="3" customWidth="1"/>
    <col min="28" max="28" width="9.6640625" style="5" customWidth="1"/>
  </cols>
  <sheetData>
    <row r="1" spans="1:13" ht="15.75" hidden="1" customHeight="1">
      <c r="K1" s="30" t="s">
        <v>15</v>
      </c>
      <c r="L1" s="30"/>
      <c r="M1" s="30"/>
    </row>
    <row r="2" spans="1:13" ht="49.5" hidden="1" customHeight="1">
      <c r="K2" s="31" t="s">
        <v>32</v>
      </c>
      <c r="L2" s="31"/>
      <c r="M2" s="31"/>
    </row>
    <row r="3" spans="1:13" ht="15.75" hidden="1" customHeight="1">
      <c r="K3" s="30" t="s">
        <v>24</v>
      </c>
      <c r="L3" s="30"/>
      <c r="M3" s="30"/>
    </row>
    <row r="4" spans="1:13" hidden="1"/>
    <row r="5" spans="1:13" ht="16.5" customHeight="1">
      <c r="A5" s="33" t="s">
        <v>14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16.5">
      <c r="A6" s="36" t="s">
        <v>31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</row>
    <row r="7" spans="1:13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s="6" customFormat="1" ht="78.75">
      <c r="A8" s="15" t="s">
        <v>0</v>
      </c>
      <c r="B8" s="15" t="s">
        <v>16</v>
      </c>
      <c r="C8" s="15" t="s">
        <v>17</v>
      </c>
      <c r="D8" s="15" t="s">
        <v>1</v>
      </c>
      <c r="E8" s="15" t="s">
        <v>2</v>
      </c>
      <c r="F8" s="15" t="s">
        <v>28</v>
      </c>
      <c r="G8" s="15" t="s">
        <v>29</v>
      </c>
      <c r="H8" s="15" t="s">
        <v>30</v>
      </c>
      <c r="I8" s="15" t="s">
        <v>3</v>
      </c>
      <c r="J8" s="15" t="s">
        <v>4</v>
      </c>
      <c r="K8" s="15" t="s">
        <v>5</v>
      </c>
      <c r="L8" s="15" t="s">
        <v>6</v>
      </c>
      <c r="M8" s="16" t="s">
        <v>10</v>
      </c>
    </row>
    <row r="9" spans="1:13" s="6" customFormat="1" ht="12.75">
      <c r="A9" s="12">
        <v>1</v>
      </c>
      <c r="B9" s="21"/>
      <c r="C9" s="18" t="s">
        <v>11</v>
      </c>
      <c r="D9" s="19" t="s">
        <v>8</v>
      </c>
      <c r="E9" s="19">
        <v>20</v>
      </c>
      <c r="F9" s="20">
        <v>223</v>
      </c>
      <c r="G9" s="20">
        <v>110</v>
      </c>
      <c r="H9" s="29">
        <v>165</v>
      </c>
      <c r="I9" s="19">
        <v>3</v>
      </c>
      <c r="J9" s="22">
        <f t="shared" ref="J9:J18" si="0">ROUND(AVERAGE(F9:H9),2)</f>
        <v>166</v>
      </c>
      <c r="K9" s="22">
        <f>SQRT(((F9-J9)^2+(G9-J9)^2+(H9-J9)^2)/(I9-1))</f>
        <v>56.506636778346667</v>
      </c>
      <c r="L9" s="23">
        <f>K9/J9</f>
        <v>0.34040142637558235</v>
      </c>
      <c r="M9" s="24">
        <f>E9*J9</f>
        <v>3320</v>
      </c>
    </row>
    <row r="10" spans="1:13" s="6" customFormat="1" ht="12.75">
      <c r="A10" s="17">
        <v>2</v>
      </c>
      <c r="B10" s="17"/>
      <c r="C10" s="18" t="s">
        <v>18</v>
      </c>
      <c r="D10" s="19" t="s">
        <v>8</v>
      </c>
      <c r="E10" s="19">
        <v>20</v>
      </c>
      <c r="F10" s="20">
        <v>644</v>
      </c>
      <c r="G10" s="20">
        <v>580</v>
      </c>
      <c r="H10" s="20">
        <v>895</v>
      </c>
      <c r="I10" s="19">
        <v>3</v>
      </c>
      <c r="J10" s="22">
        <f t="shared" si="0"/>
        <v>706.33</v>
      </c>
      <c r="K10" s="22">
        <f t="shared" ref="K10:K18" si="1">SQRT(((F10-J10)^2+(G10-J10)^2+(H10-J10)^2)/(I10-1))</f>
        <v>166.49424419480692</v>
      </c>
      <c r="L10" s="23">
        <f t="shared" ref="L10:L15" si="2">K10/J10</f>
        <v>0.23571736184900388</v>
      </c>
      <c r="M10" s="24">
        <f t="shared" ref="M10:M15" si="3">E10*J10</f>
        <v>14126.6</v>
      </c>
    </row>
    <row r="11" spans="1:13" s="6" customFormat="1" ht="12.75">
      <c r="A11" s="17">
        <v>3</v>
      </c>
      <c r="B11" s="17"/>
      <c r="C11" s="18" t="s">
        <v>19</v>
      </c>
      <c r="D11" s="19" t="s">
        <v>8</v>
      </c>
      <c r="E11" s="19">
        <v>20</v>
      </c>
      <c r="F11" s="20">
        <v>1585</v>
      </c>
      <c r="G11" s="20">
        <v>2400</v>
      </c>
      <c r="H11" s="20">
        <v>1990</v>
      </c>
      <c r="I11" s="19">
        <v>3</v>
      </c>
      <c r="J11" s="22">
        <f t="shared" si="0"/>
        <v>1991.67</v>
      </c>
      <c r="K11" s="22">
        <f t="shared" si="1"/>
        <v>407.50255624965104</v>
      </c>
      <c r="L11" s="23">
        <f t="shared" si="2"/>
        <v>0.20460345150032436</v>
      </c>
      <c r="M11" s="24">
        <f t="shared" si="3"/>
        <v>39833.4</v>
      </c>
    </row>
    <row r="12" spans="1:13" s="6" customFormat="1" ht="12.75">
      <c r="A12" s="17">
        <v>4</v>
      </c>
      <c r="B12" s="17"/>
      <c r="C12" s="18" t="s">
        <v>20</v>
      </c>
      <c r="D12" s="19" t="s">
        <v>8</v>
      </c>
      <c r="E12" s="19">
        <v>20</v>
      </c>
      <c r="F12" s="20">
        <v>546</v>
      </c>
      <c r="G12" s="20">
        <v>660</v>
      </c>
      <c r="H12" s="20">
        <v>750</v>
      </c>
      <c r="I12" s="19">
        <v>3</v>
      </c>
      <c r="J12" s="22">
        <f t="shared" si="0"/>
        <v>652</v>
      </c>
      <c r="K12" s="22">
        <f t="shared" si="1"/>
        <v>102.23502335305646</v>
      </c>
      <c r="L12" s="23">
        <f t="shared" si="2"/>
        <v>0.15680218305683508</v>
      </c>
      <c r="M12" s="24">
        <f t="shared" si="3"/>
        <v>13040</v>
      </c>
    </row>
    <row r="13" spans="1:13" s="6" customFormat="1" ht="12.75">
      <c r="A13" s="17">
        <v>5</v>
      </c>
      <c r="B13" s="17"/>
      <c r="C13" s="18" t="s">
        <v>21</v>
      </c>
      <c r="D13" s="19" t="s">
        <v>8</v>
      </c>
      <c r="E13" s="19">
        <v>20</v>
      </c>
      <c r="F13" s="20">
        <v>1033</v>
      </c>
      <c r="G13" s="20">
        <v>1154</v>
      </c>
      <c r="H13" s="20">
        <v>1200</v>
      </c>
      <c r="I13" s="19">
        <v>3</v>
      </c>
      <c r="J13" s="22">
        <f t="shared" si="0"/>
        <v>1129</v>
      </c>
      <c r="K13" s="22">
        <f t="shared" si="1"/>
        <v>86.261231152818581</v>
      </c>
      <c r="L13" s="23">
        <f t="shared" si="2"/>
        <v>7.6404987735003177E-2</v>
      </c>
      <c r="M13" s="24">
        <f t="shared" si="3"/>
        <v>22580</v>
      </c>
    </row>
    <row r="14" spans="1:13" s="6" customFormat="1" ht="12.75">
      <c r="A14" s="17">
        <v>6</v>
      </c>
      <c r="B14" s="17"/>
      <c r="C14" s="18" t="s">
        <v>22</v>
      </c>
      <c r="D14" s="19" t="s">
        <v>8</v>
      </c>
      <c r="E14" s="19">
        <v>20</v>
      </c>
      <c r="F14" s="20">
        <v>425</v>
      </c>
      <c r="G14" s="20">
        <v>404</v>
      </c>
      <c r="H14" s="20">
        <v>450</v>
      </c>
      <c r="I14" s="19">
        <v>3</v>
      </c>
      <c r="J14" s="22">
        <f t="shared" si="0"/>
        <v>426.33</v>
      </c>
      <c r="K14" s="22">
        <f t="shared" si="1"/>
        <v>23.028967627750923</v>
      </c>
      <c r="L14" s="23">
        <f t="shared" si="2"/>
        <v>5.4016765481554013E-2</v>
      </c>
      <c r="M14" s="24">
        <f t="shared" si="3"/>
        <v>8526.6</v>
      </c>
    </row>
    <row r="15" spans="1:13" s="6" customFormat="1" ht="12.75">
      <c r="A15" s="17">
        <v>7</v>
      </c>
      <c r="B15" s="17"/>
      <c r="C15" s="18" t="s">
        <v>12</v>
      </c>
      <c r="D15" s="19" t="s">
        <v>8</v>
      </c>
      <c r="E15" s="19">
        <v>20</v>
      </c>
      <c r="F15" s="20">
        <v>1628</v>
      </c>
      <c r="G15" s="20">
        <v>484</v>
      </c>
      <c r="H15" s="20">
        <v>600</v>
      </c>
      <c r="I15" s="19">
        <v>3</v>
      </c>
      <c r="J15" s="22">
        <f t="shared" si="0"/>
        <v>904</v>
      </c>
      <c r="K15" s="22">
        <f t="shared" si="1"/>
        <v>629.6792834451519</v>
      </c>
      <c r="L15" s="23">
        <f t="shared" si="2"/>
        <v>0.69654787991720346</v>
      </c>
      <c r="M15" s="24">
        <f t="shared" si="3"/>
        <v>18080</v>
      </c>
    </row>
    <row r="16" spans="1:13" s="6" customFormat="1" ht="12.75">
      <c r="A16" s="17">
        <v>8</v>
      </c>
      <c r="B16" s="17"/>
      <c r="C16" s="27" t="s">
        <v>25</v>
      </c>
      <c r="D16" s="19" t="s">
        <v>8</v>
      </c>
      <c r="E16" s="19">
        <v>20</v>
      </c>
      <c r="F16" s="20">
        <v>552</v>
      </c>
      <c r="G16" s="20">
        <v>800</v>
      </c>
      <c r="H16" s="20">
        <v>380</v>
      </c>
      <c r="I16" s="19">
        <v>3</v>
      </c>
      <c r="J16" s="22">
        <f t="shared" si="0"/>
        <v>577.33000000000004</v>
      </c>
      <c r="K16" s="22">
        <f t="shared" si="1"/>
        <v>211.14292161945662</v>
      </c>
      <c r="L16" s="23">
        <f>K16/J16</f>
        <v>0.36572310744194236</v>
      </c>
      <c r="M16" s="24">
        <f>E16*J16</f>
        <v>11546.6</v>
      </c>
    </row>
    <row r="17" spans="1:28" s="6" customFormat="1" ht="12.75">
      <c r="A17" s="17">
        <v>9</v>
      </c>
      <c r="B17" s="17"/>
      <c r="C17" s="18" t="s">
        <v>26</v>
      </c>
      <c r="D17" s="19" t="s">
        <v>8</v>
      </c>
      <c r="E17" s="19">
        <v>20</v>
      </c>
      <c r="F17" s="20">
        <v>402</v>
      </c>
      <c r="G17" s="20">
        <v>460</v>
      </c>
      <c r="H17" s="20">
        <v>600</v>
      </c>
      <c r="I17" s="19">
        <v>3</v>
      </c>
      <c r="J17" s="22">
        <f t="shared" si="0"/>
        <v>487.33</v>
      </c>
      <c r="K17" s="22">
        <f t="shared" si="1"/>
        <v>101.79063488356873</v>
      </c>
      <c r="L17" s="23">
        <f>K17/J17</f>
        <v>0.20887414048708008</v>
      </c>
      <c r="M17" s="24">
        <f>E17*J17</f>
        <v>9746.6</v>
      </c>
    </row>
    <row r="18" spans="1:28" s="6" customFormat="1" ht="12.75">
      <c r="A18" s="17">
        <v>10</v>
      </c>
      <c r="B18" s="17"/>
      <c r="C18" s="18" t="s">
        <v>27</v>
      </c>
      <c r="D18" s="19" t="s">
        <v>8</v>
      </c>
      <c r="E18" s="19">
        <v>1</v>
      </c>
      <c r="F18" s="20">
        <v>3878</v>
      </c>
      <c r="G18" s="20">
        <v>4000</v>
      </c>
      <c r="H18" s="20">
        <v>5500</v>
      </c>
      <c r="I18" s="19">
        <v>3</v>
      </c>
      <c r="J18" s="22">
        <f t="shared" si="0"/>
        <v>4459.33</v>
      </c>
      <c r="K18" s="22">
        <f t="shared" si="1"/>
        <v>903.30578064684164</v>
      </c>
      <c r="L18" s="23">
        <f>K18/J18</f>
        <v>0.20256535861818742</v>
      </c>
      <c r="M18" s="24">
        <f>E18*J18</f>
        <v>4459.33</v>
      </c>
    </row>
    <row r="19" spans="1:28" s="6" customFormat="1" ht="12.75">
      <c r="A19" s="40" t="s">
        <v>9</v>
      </c>
      <c r="B19" s="40"/>
      <c r="C19" s="40"/>
      <c r="D19" s="40"/>
      <c r="E19" s="40"/>
      <c r="F19" s="25">
        <v>144638</v>
      </c>
      <c r="G19" s="25">
        <v>145040</v>
      </c>
      <c r="H19" s="25">
        <v>146100</v>
      </c>
      <c r="I19" s="12"/>
      <c r="J19" s="22"/>
      <c r="K19" s="27"/>
      <c r="L19" s="13"/>
      <c r="M19" s="14">
        <f>SUM(M9:M18)</f>
        <v>145259.13</v>
      </c>
    </row>
    <row r="20" spans="1:28" s="3" customFormat="1" ht="12.75">
      <c r="A20" s="9"/>
      <c r="B20" s="9"/>
      <c r="C20" s="10"/>
      <c r="D20" s="7"/>
      <c r="E20" s="7"/>
      <c r="F20" s="7"/>
      <c r="G20" s="7"/>
      <c r="H20" s="7"/>
      <c r="I20" s="7"/>
      <c r="J20" s="7"/>
      <c r="K20" s="7" t="s">
        <v>7</v>
      </c>
      <c r="L20" s="7"/>
      <c r="M20" s="7"/>
      <c r="O20" s="8"/>
      <c r="P20" s="8"/>
      <c r="Q20" s="8"/>
      <c r="S20" s="8"/>
      <c r="Y20" s="8"/>
      <c r="Z20" s="8"/>
      <c r="AB20" s="8"/>
    </row>
    <row r="21" spans="1:28" s="3" customFormat="1" ht="12.75">
      <c r="A21" s="41" t="s">
        <v>13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8"/>
      <c r="P21" s="8"/>
      <c r="Q21" s="8"/>
      <c r="S21" s="8"/>
      <c r="Y21" s="8"/>
      <c r="Z21" s="8"/>
      <c r="AB21" s="8"/>
    </row>
    <row r="22" spans="1:28" s="3" customFormat="1" ht="12.75" hidden="1">
      <c r="A22" s="11"/>
      <c r="B22" s="11"/>
      <c r="C22" s="10"/>
      <c r="D22" s="7"/>
      <c r="E22" s="7"/>
      <c r="F22" s="7"/>
      <c r="G22" s="7"/>
      <c r="H22" s="7"/>
      <c r="I22" s="7"/>
      <c r="J22" s="7"/>
      <c r="K22" s="7"/>
      <c r="L22" s="7"/>
      <c r="M22" s="7"/>
      <c r="O22" s="8"/>
      <c r="P22" s="8"/>
      <c r="Q22" s="8"/>
      <c r="S22" s="8"/>
      <c r="Y22" s="8"/>
      <c r="Z22" s="8"/>
      <c r="AB22" s="8"/>
    </row>
    <row r="23" spans="1:28" hidden="1">
      <c r="A23" s="32" t="s">
        <v>23</v>
      </c>
      <c r="B23" s="32"/>
      <c r="C23" s="32"/>
      <c r="D23" s="32"/>
      <c r="E23" s="32"/>
      <c r="F23" s="32"/>
      <c r="G23" s="32"/>
      <c r="H23" s="32"/>
      <c r="I23" s="32"/>
      <c r="J23" s="7"/>
      <c r="K23" s="7"/>
      <c r="L23" s="7"/>
      <c r="M23" s="7"/>
    </row>
    <row r="24" spans="1:28" hidden="1">
      <c r="A24" s="9"/>
      <c r="B24" s="9"/>
      <c r="C24" s="10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28">
      <c r="A25" s="32"/>
      <c r="B25" s="32"/>
      <c r="C25" s="32"/>
      <c r="D25" s="32"/>
      <c r="E25" s="32"/>
      <c r="F25" s="32"/>
      <c r="G25" s="32"/>
      <c r="H25" s="32"/>
      <c r="I25" s="32"/>
      <c r="J25" s="7"/>
      <c r="K25" s="7"/>
      <c r="L25" s="7"/>
      <c r="M25" s="7"/>
    </row>
    <row r="26" spans="1:28">
      <c r="F26" s="28"/>
    </row>
  </sheetData>
  <mergeCells count="10">
    <mergeCell ref="K1:M1"/>
    <mergeCell ref="K2:M2"/>
    <mergeCell ref="K3:M3"/>
    <mergeCell ref="A23:I23"/>
    <mergeCell ref="A25:I25"/>
    <mergeCell ref="A5:M5"/>
    <mergeCell ref="A6:M6"/>
    <mergeCell ref="A7:M7"/>
    <mergeCell ref="A19:E19"/>
    <mergeCell ref="A21:N21"/>
  </mergeCells>
  <pageMargins left="0.25" right="0.25" top="0.75" bottom="0.75" header="0.3" footer="0.3"/>
  <pageSetup paperSize="9" scale="92" orientation="landscape" r:id="rId1"/>
  <extLst>
    <ext uri="smNativeData">
      <pm:sheetPrefs xmlns:pm="smNativeData" day="16436052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2026-07-21T09:57:07Z</cp:lastPrinted>
  <dcterms:created xsi:type="dcterms:W3CDTF">2021-03-03T13:17:37Z</dcterms:created>
  <dcterms:modified xsi:type="dcterms:W3CDTF">2026-07-21T11:00:59Z</dcterms:modified>
</cp:coreProperties>
</file>