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<sst xmlns="http://schemas.openxmlformats.org/spreadsheetml/2006/main" count="41" uniqueCount="37">
  <si>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Обоснование начальной (максимальной) цены контракта на поставку товара для эксплуатации автомобилей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</si>
  <si>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</si>
  <si>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</si>
  <si>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</si>
  <si>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</si>
  <si>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</si>
  <si>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</si>
  <si>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</si>
  <si>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</si>
  <si>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</si>
  <si>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</si>
  <si>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</si>
  <si>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</si>
  <si>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</si>
  <si>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</si>
  <si>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</si>
  <si>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</si>
  <si>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</si>
  <si>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</si>
  <si>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</t>
  </si>
  <si>
    <t xml:space="preserve">цена источника 2 </t>
  </si>
  <si>
    <t xml:space="preserve">цена источника 3</t>
  </si>
  <si>
    <t xml:space="preserve">Летняя жидкость для стеклоомывателя автомобиля</t>
  </si>
  <si>
    <t xml:space="preserve">29.31.23.120</t>
  </si>
  <si>
    <t xml:space="preserve">шт</t>
  </si>
  <si>
    <t xml:space="preserve">Жидкость незамерзающая -30С</t>
  </si>
  <si>
    <t xml:space="preserve">Антигель для дизельного топлива</t>
  </si>
  <si>
    <t xml:space="preserve">20.59.42.120</t>
  </si>
  <si>
    <t xml:space="preserve">Противооткатное устройство для автобусов и грузовиков</t>
  </si>
  <si>
    <t xml:space="preserve">29.32.30.390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</si>
  <si>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</si>
  <si>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</si>
  <si>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</si>
  <si>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22.07.2026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</si>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</sst>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6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Liberation Serif"/>
      <family val="1"/>
      <charset val="1"/>
    </font>
    <font>
      <sz val="15"/>
      <color rgb="FF00000A"/>
      <name val="Liberation Serif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665640</xdr:colOff>
      <xdr:row>6</xdr:row>
      <xdr:rowOff>27720</xdr:rowOff>
    </xdr:from>
    <xdr:to>
      <xdr:col>7</xdr:col>
      <xdr:colOff>241920</xdr:colOff>
      <xdr:row>6</xdr:row>
      <xdr:rowOff>1764000</xdr:rowOff>
    </xdr:to>
    <xdr:sp>
      <xdr:nvSpPr>
        <xdr:cNvPr id="1" name="TextBox 1"/>
        <xdr:cNvSpPr/>
      </xdr:nvSpPr>
      <xdr:spPr>
        <a:xfrm>
          <a:off x="3747960" y="2260440"/>
          <a:ext cx="4316040" cy="1736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131400</xdr:rowOff>
    </xdr:from>
    <xdr:to>
      <xdr:col>3</xdr:col>
      <xdr:colOff>971640</xdr:colOff>
      <xdr:row>7</xdr:row>
      <xdr:rowOff>19800</xdr:rowOff>
    </xdr:to>
    <xdr:sp>
      <xdr:nvSpPr>
        <xdr:cNvPr id="2" name="TextBox 2"/>
        <xdr:cNvSpPr/>
      </xdr:nvSpPr>
      <xdr:spPr>
        <a:xfrm>
          <a:off x="0" y="2364120"/>
          <a:ext cx="4053960" cy="1736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7</xdr:col>
      <xdr:colOff>53640</xdr:colOff>
      <xdr:row>5</xdr:row>
      <xdr:rowOff>808200</xdr:rowOff>
    </xdr:from>
    <xdr:to>
      <xdr:col>10</xdr:col>
      <xdr:colOff>208800</xdr:colOff>
      <xdr:row>6</xdr:row>
      <xdr:rowOff>1700640</xdr:rowOff>
    </xdr:to>
    <xdr:sp>
      <xdr:nvSpPr>
        <xdr:cNvPr id="3" name="TextBox 3"/>
        <xdr:cNvSpPr/>
      </xdr:nvSpPr>
      <xdr:spPr>
        <a:xfrm>
          <a:off x="7875720" y="2197080"/>
          <a:ext cx="4238640" cy="1736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24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E23" activeCellId="0" sqref="E23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2" width="14.94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1.55"/>
    <col collapsed="false" customWidth="false" hidden="false" outlineLevel="0" max="14" min="14" style="2" width="10.89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customFormat="false" ht="19.5" hidden="false" customHeight="true" outlineLevel="0" collapsed="false">
      <c r="A3" s="5" t="s">
        <v>1</v>
      </c>
      <c r="B3" s="5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</row>
    <row r="4" customFormat="false" ht="33.25" hidden="false" customHeight="true" outlineLevel="0" collapsed="false">
      <c r="A4" s="6" t="s">
        <v>3</v>
      </c>
      <c r="B4" s="6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</row>
    <row r="5" customFormat="false" ht="18.55" hidden="false" customHeight="false" outlineLevel="0" collapsed="false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  <c r="O5" s="4"/>
    </row>
    <row r="6" customFormat="false" ht="66.45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45.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9.5" hidden="false" customHeight="true" outlineLevel="0" collapsed="false">
      <c r="A8" s="9" t="s">
        <v>7</v>
      </c>
      <c r="B8" s="9" t="s">
        <v>8</v>
      </c>
      <c r="C8" s="9"/>
      <c r="D8" s="9" t="s">
        <v>9</v>
      </c>
      <c r="E8" s="9" t="s">
        <v>10</v>
      </c>
      <c r="F8" s="9" t="s">
        <v>11</v>
      </c>
      <c r="G8" s="10" t="s">
        <v>12</v>
      </c>
      <c r="H8" s="10"/>
      <c r="I8" s="10"/>
      <c r="J8" s="9" t="s">
        <v>13</v>
      </c>
      <c r="K8" s="9" t="s">
        <v>14</v>
      </c>
      <c r="L8" s="9" t="s">
        <v>15</v>
      </c>
      <c r="M8" s="9" t="s">
        <v>16</v>
      </c>
      <c r="N8" s="9" t="s">
        <v>17</v>
      </c>
      <c r="O8" s="11" t="s">
        <v>18</v>
      </c>
      <c r="P8" s="12"/>
      <c r="R8" s="12"/>
    </row>
    <row r="9" customFormat="false" ht="67.15" hidden="false" customHeight="false" outlineLevel="0" collapsed="false">
      <c r="A9" s="9"/>
      <c r="B9" s="9"/>
      <c r="C9" s="9"/>
      <c r="D9" s="9"/>
      <c r="E9" s="9"/>
      <c r="F9" s="9"/>
      <c r="G9" s="13" t="s">
        <v>19</v>
      </c>
      <c r="H9" s="13" t="s">
        <v>20</v>
      </c>
      <c r="I9" s="13" t="s">
        <v>21</v>
      </c>
      <c r="J9" s="9"/>
      <c r="K9" s="9"/>
      <c r="L9" s="9"/>
      <c r="M9" s="9"/>
      <c r="N9" s="9"/>
      <c r="O9" s="11"/>
      <c r="P9" s="12"/>
      <c r="R9" s="12"/>
    </row>
    <row r="10" customFormat="false" ht="39.75" hidden="false" customHeight="true" outlineLevel="0" collapsed="false">
      <c r="A10" s="13" t="n">
        <v>1</v>
      </c>
      <c r="B10" s="14" t="s">
        <v>22</v>
      </c>
      <c r="C10" s="14"/>
      <c r="D10" s="15" t="s">
        <v>23</v>
      </c>
      <c r="E10" s="13" t="s">
        <v>24</v>
      </c>
      <c r="F10" s="16" t="n">
        <v>10</v>
      </c>
      <c r="G10" s="17" t="n">
        <v>200</v>
      </c>
      <c r="H10" s="17" t="n">
        <v>209</v>
      </c>
      <c r="I10" s="17" t="n">
        <v>210</v>
      </c>
      <c r="J10" s="18" t="n">
        <f aca="false">ROUND(((G10+H10+I10)/3),2)</f>
        <v>206.33</v>
      </c>
      <c r="K10" s="19" t="n">
        <f aca="false">SQRT(((POWER(G10-J10,2)+POWER(H10-J10,2)+POWER(I10-J10,2))/2))/J10</f>
        <v>0.0266930260279878</v>
      </c>
      <c r="L10" s="17" t="n">
        <f aca="false">J10</f>
        <v>206.33</v>
      </c>
      <c r="M10" s="17" t="n">
        <f aca="false">MIN(G10:I10)</f>
        <v>200</v>
      </c>
      <c r="N10" s="17" t="n">
        <f aca="false">L10*F10</f>
        <v>2063.3</v>
      </c>
      <c r="O10" s="20" t="n">
        <v>2000</v>
      </c>
      <c r="P10" s="12"/>
      <c r="R10" s="12"/>
    </row>
    <row r="11" customFormat="false" ht="39.75" hidden="false" customHeight="true" outlineLevel="0" collapsed="false">
      <c r="A11" s="13" t="n">
        <v>2</v>
      </c>
      <c r="B11" s="21" t="s">
        <v>25</v>
      </c>
      <c r="C11" s="13"/>
      <c r="D11" s="15" t="s">
        <v>23</v>
      </c>
      <c r="E11" s="13" t="s">
        <v>24</v>
      </c>
      <c r="F11" s="16" t="n">
        <v>15</v>
      </c>
      <c r="G11" s="17" t="n">
        <v>465.79</v>
      </c>
      <c r="H11" s="17" t="n">
        <v>491.1</v>
      </c>
      <c r="I11" s="17" t="n">
        <v>570</v>
      </c>
      <c r="J11" s="18" t="n">
        <f aca="false">ROUND(((G11+H11+I11)/3),2)</f>
        <v>508.96</v>
      </c>
      <c r="K11" s="19" t="n">
        <f aca="false">SQRT(((POWER(G11-J11,2)+POWER(H11-J11,2)+POWER(I11-J11,2))/2))/J11</f>
        <v>0.106792398718027</v>
      </c>
      <c r="L11" s="17" t="n">
        <f aca="false">J11</f>
        <v>508.96</v>
      </c>
      <c r="M11" s="17" t="n">
        <f aca="false">MIN(G11:I11)</f>
        <v>465.79</v>
      </c>
      <c r="N11" s="17" t="n">
        <f aca="false">L11*F11</f>
        <v>7634.4</v>
      </c>
      <c r="O11" s="20" t="n">
        <f aca="false">M11*F11</f>
        <v>6986.85</v>
      </c>
      <c r="P11" s="12"/>
      <c r="R11" s="12"/>
      <c r="S11" s="12"/>
      <c r="T11" s="12"/>
      <c r="U11" s="12"/>
    </row>
    <row r="12" customFormat="false" ht="39.75" hidden="false" customHeight="true" outlineLevel="0" collapsed="false">
      <c r="A12" s="13" t="n">
        <v>3</v>
      </c>
      <c r="B12" s="14" t="s">
        <v>26</v>
      </c>
      <c r="C12" s="14"/>
      <c r="D12" s="15" t="s">
        <v>27</v>
      </c>
      <c r="E12" s="13" t="s">
        <v>24</v>
      </c>
      <c r="F12" s="16" t="n">
        <v>10</v>
      </c>
      <c r="G12" s="17" t="n">
        <v>408</v>
      </c>
      <c r="H12" s="17" t="n">
        <v>435</v>
      </c>
      <c r="I12" s="17" t="n">
        <v>440</v>
      </c>
      <c r="J12" s="18" t="n">
        <f aca="false">ROUND(((G12+H12+I12)/3),2)</f>
        <v>427.67</v>
      </c>
      <c r="K12" s="19" t="n">
        <f aca="false">SQRT(((POWER(G12-J12,2)+POWER(H12-J12,2)+POWER(I12-J12,2))/2))/J12</f>
        <v>0.0402514452630762</v>
      </c>
      <c r="L12" s="17" t="n">
        <f aca="false">J12</f>
        <v>427.67</v>
      </c>
      <c r="M12" s="17" t="n">
        <f aca="false">MIN(G12:I12)</f>
        <v>408</v>
      </c>
      <c r="N12" s="17" t="n">
        <f aca="false">L12*F12</f>
        <v>4276.7</v>
      </c>
      <c r="O12" s="20" t="n">
        <f aca="false">M12*F12</f>
        <v>4080</v>
      </c>
      <c r="P12" s="12"/>
      <c r="R12" s="12"/>
      <c r="S12" s="12"/>
      <c r="T12" s="12"/>
      <c r="U12" s="12"/>
    </row>
    <row r="13" customFormat="false" ht="39.75" hidden="false" customHeight="true" outlineLevel="0" collapsed="false">
      <c r="A13" s="13" t="n">
        <v>4</v>
      </c>
      <c r="B13" s="14" t="s">
        <v>28</v>
      </c>
      <c r="C13" s="14"/>
      <c r="D13" s="15" t="s">
        <v>29</v>
      </c>
      <c r="E13" s="13" t="s">
        <v>24</v>
      </c>
      <c r="F13" s="16" t="n">
        <v>4</v>
      </c>
      <c r="G13" s="17" t="n">
        <v>1239</v>
      </c>
      <c r="H13" s="17" t="n">
        <v>1210</v>
      </c>
      <c r="I13" s="17" t="n">
        <v>1370</v>
      </c>
      <c r="J13" s="18" t="n">
        <f aca="false">ROUND(((G13+H13+I13)/3),2)</f>
        <v>1273</v>
      </c>
      <c r="K13" s="19" t="n">
        <f aca="false">SQRT(((POWER(G13-J13,2)+POWER(H13-J13,2)+POWER(I13-J13,2))/2))/J13</f>
        <v>0.0669652009551658</v>
      </c>
      <c r="L13" s="17" t="n">
        <f aca="false">J13</f>
        <v>1273</v>
      </c>
      <c r="M13" s="17" t="n">
        <f aca="false">MIN(G13:I13)</f>
        <v>1210</v>
      </c>
      <c r="N13" s="17" t="n">
        <f aca="false">L13*F13</f>
        <v>5092</v>
      </c>
      <c r="O13" s="20" t="n">
        <f aca="false">M13*F13</f>
        <v>4840</v>
      </c>
      <c r="P13" s="12"/>
      <c r="R13" s="12"/>
      <c r="S13" s="12"/>
      <c r="T13" s="12"/>
      <c r="U13" s="12"/>
    </row>
    <row r="14" customFormat="false" ht="28.7" hidden="false" customHeight="true" outlineLevel="0" collapsed="false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 t="n">
        <f aca="false">M10</f>
        <v>200</v>
      </c>
      <c r="N14" s="23" t="n">
        <f aca="false">SUM(N10:N13)</f>
        <v>19066.4</v>
      </c>
      <c r="O14" s="24" t="n">
        <f aca="false">SUM(O10:O13)</f>
        <v>17906.85</v>
      </c>
    </row>
    <row r="15" customFormat="false" ht="28.7" hidden="false" customHeight="true" outlineLevel="0" collapsed="false">
      <c r="A15" s="25" t="s">
        <v>31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customFormat="false" ht="28.7" hidden="false" customHeight="true" outlineLevel="0" collapsed="false">
      <c r="A16" s="26" t="n">
        <f aca="false">N14</f>
        <v>19066.4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customFormat="false" ht="41.75" hidden="false" customHeight="true" outlineLevel="0" collapsed="false">
      <c r="A17" s="27" t="s">
        <v>32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customFormat="false" ht="28.45" hidden="false" customHeight="true" outlineLevel="0" collapsed="false">
      <c r="A18" s="28" t="n">
        <f aca="false">O14</f>
        <v>17906.85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customFormat="false" ht="9.75" hidden="false" customHeight="true" outlineLevel="0" collapsed="false">
      <c r="A19" s="2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5" hidden="false" customHeight="true" outlineLevel="0" collapsed="false">
      <c r="A20" s="5" t="s">
        <v>33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customFormat="false" ht="20.35" hidden="false" customHeight="true" outlineLevel="0" collapsed="false">
      <c r="A21" s="5" t="s">
        <v>34</v>
      </c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customFormat="false" ht="15" hidden="false" customHeight="true" outlineLevel="0" collapsed="false">
      <c r="A22" s="30"/>
      <c r="B22" s="30"/>
      <c r="C22" s="30"/>
      <c r="D22" s="30"/>
      <c r="E22" s="4"/>
      <c r="F22" s="4"/>
      <c r="G22" s="4"/>
      <c r="H22" s="4"/>
      <c r="I22" s="4"/>
      <c r="J22" s="4"/>
      <c r="K22" s="4"/>
      <c r="L22" s="4"/>
      <c r="M22" s="4"/>
    </row>
    <row r="23" customFormat="false" ht="18.95" hidden="false" customHeight="true" outlineLevel="0" collapsed="false">
      <c r="A23" s="31" t="s">
        <v>35</v>
      </c>
      <c r="B23" s="31"/>
      <c r="C23" s="31"/>
      <c r="D23" s="31"/>
      <c r="E23" s="4"/>
      <c r="F23" s="4"/>
      <c r="G23" s="4"/>
      <c r="H23" s="4"/>
      <c r="I23" s="4"/>
      <c r="J23" s="4"/>
      <c r="K23" s="4"/>
      <c r="L23" s="4"/>
      <c r="M23" s="4"/>
    </row>
    <row r="24" customFormat="false" ht="15" hidden="false" customHeight="true" outlineLevel="0" collapsed="false">
      <c r="A24" s="30" t="s">
        <v>36</v>
      </c>
      <c r="B24" s="30"/>
      <c r="C24" s="30"/>
      <c r="D24" s="30"/>
      <c r="E24" s="4"/>
      <c r="F24" s="4"/>
      <c r="G24" s="4"/>
      <c r="H24" s="4"/>
      <c r="I24" s="4"/>
      <c r="J24" s="4"/>
      <c r="K24" s="4"/>
      <c r="L24" s="4"/>
      <c r="M24" s="4"/>
    </row>
  </sheetData>
  <mergeCells count="33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B12:C12"/>
    <mergeCell ref="B13:C13"/>
    <mergeCell ref="A14:M14"/>
    <mergeCell ref="A15:O15"/>
    <mergeCell ref="A16:O16"/>
    <mergeCell ref="A17:O17"/>
    <mergeCell ref="A18:O18"/>
    <mergeCell ref="A20:M20"/>
    <mergeCell ref="A21:C21"/>
    <mergeCell ref="A22:D22"/>
    <mergeCell ref="A23:D23"/>
    <mergeCell ref="A24:D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2025-10-13T10:29:16Z</cp:lastPrinted>
  <dcterms:modified xsi:type="dcterms:W3CDTF">2026-07-22T16:07:00Z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