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ена СБЫТ\Desktop\березка 2026 АНЯ\"/>
    </mc:Choice>
  </mc:AlternateContent>
  <bookViews>
    <workbookView xWindow="0" yWindow="0" windowWidth="28800" windowHeight="1173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4" i="9" l="1"/>
  <c r="V14" i="9"/>
  <c r="V16" i="9" s="1"/>
  <c r="W14" i="9"/>
  <c r="U16" i="9"/>
  <c r="N11" i="9" l="1"/>
  <c r="O11" i="9"/>
  <c r="P11" i="9" l="1"/>
  <c r="N14" i="9"/>
  <c r="S14" i="9" s="1"/>
  <c r="T14" i="9" s="1"/>
  <c r="O14" i="9"/>
  <c r="P14" i="9" l="1"/>
  <c r="U12" i="9"/>
  <c r="V12" i="9"/>
  <c r="W12" i="9"/>
  <c r="N12" i="9"/>
  <c r="S12" i="9" s="1"/>
  <c r="T12" i="9" s="1"/>
  <c r="O12" i="9"/>
  <c r="P12" i="9" l="1"/>
  <c r="O13" i="9"/>
  <c r="K14" i="9" l="1"/>
  <c r="W13" i="9"/>
  <c r="V13" i="9"/>
  <c r="U13" i="9"/>
  <c r="N13" i="9"/>
  <c r="S13" i="9" s="1"/>
  <c r="T13" i="9" s="1"/>
  <c r="W11" i="9"/>
  <c r="W16" i="9" s="1"/>
  <c r="V11" i="9"/>
  <c r="U11" i="9"/>
  <c r="S11" i="9"/>
  <c r="T11" i="9" s="1"/>
  <c r="T16" i="9" l="1"/>
  <c r="P13" i="9"/>
</calcChain>
</file>

<file path=xl/sharedStrings.xml><?xml version="1.0" encoding="utf-8"?>
<sst xmlns="http://schemas.openxmlformats.org/spreadsheetml/2006/main" count="58" uniqueCount="53">
  <si>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</si>
  <si>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</si>
  <si>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</si>
  <si>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</si>
  <si>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</si>
  <si>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</si>
  <si>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</si>
  <si>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</si>
  <si>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</si>
  <si>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</si>
  <si>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</si>
  <si>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</si>
  <si>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</si>
  <si>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</si>
  <si>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</si>
  <si>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</si>
  <si>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</si>
  <si>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</si>
  <si>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</si>
  <si>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</si>
  <si>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</si>
  <si>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</si>
  <si>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</si>
  <si>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</si>
  <si>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</si>
  <si>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</si>
  <si>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</si>
  <si>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</si>
  <si>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</si>
  <si>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</si>
  <si>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</si>
  <si>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</si>
  <si>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</si>
  <si>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</si>
  <si>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</si>
  <si>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</si>
  <si>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</si>
  <si>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</si>
  <si>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</si>
  <si>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</si>
  <si>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</si>
  <si>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</si>
  <si>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</si>
  <si>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</si>
  <si>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</si>
  <si>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</si>
  <si>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Оказание услуг по ремонту оборудования продовольственной службы</t>
  </si>
  <si>
    <t>Ремонт холодильного шкафа ИНВ 1101341724 (опрессовка системы, устранение утечки, замена компрессора)</t>
  </si>
  <si>
    <t>Ремонт морозильного ларя 480л ИНВ 1101340107 (опрессовка системы, замена компрессора)</t>
  </si>
  <si>
    <t>Ремонт холодильника STINOL ИНВ 000000268214 (замена вентилятора, ТЭНов испарителя, терморегулятора)</t>
  </si>
  <si>
    <t>Ремонт мясорубки МИМ-300 ИНВ 1000000040 (замена корпуса шнэка в сборе)</t>
  </si>
  <si>
    <t>усл.ед.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</si>
  <si>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 Максимальная цена государственного контракта составляет 71 766  (Семьдесят одна тысяча семьсот шестьдесят шесть) рублей 66 копеек. </t>
    </r>
    <r>
      <rPr>
        <b/>
        <sz val="13"/>
        <rFont val="Times New Roman"/>
        <family val="1"/>
        <charset val="204"/>
      </rPr>
      <t>В</t>
    </r>
    <r>
      <rPr>
        <sz val="13"/>
        <rFont val="Times New Roman"/>
        <family val="1"/>
        <charset val="204"/>
      </rPr>
      <t xml:space="preserve"> целях эффективного  расхода бюджетных средств наименьшая цена  составляет</t>
    </r>
    <r>
      <rPr>
        <b/>
        <sz val="13"/>
        <rFont val="Times New Roman"/>
        <family val="1"/>
        <charset val="204"/>
      </rPr>
      <t xml:space="preserve"> 65 700 (шестьдесят пять тысяч семьсот) рублей 00 копеек (поставщик № 1) </t>
    </r>
    <r>
      <rPr>
        <sz val="13"/>
        <rFont val="Times New Roman"/>
        <family val="1"/>
        <charset val="204"/>
      </rPr>
      <t xml:space="preserve">в виду использования   наименьшей цены  и включает в себя стоимость оказываемых услуг, материалы, используемые при ремонте оборудования продовольственной службы, запасные части в замен вышедших из строя, транспортные расходы исполнителя, связанные с оказанием данных услуг, являющихся предметом государственного контракта, а также расходы на страхование, уплату всех налогов и сборов, взимаемых в связи с исполнением государственного контракта, и других обязательных платежей, уплачиваемых в соответствии с действующим законодательством Российской Федерации.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</si>
</sst>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17</xdr:row>
      <xdr:rowOff>142875</xdr:rowOff>
    </xdr:from>
    <xdr:to>
      <xdr:col>3</xdr:col>
      <xdr:colOff>485775</xdr:colOff>
      <xdr:row>19</xdr:row>
      <xdr:rowOff>114300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0072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4</xdr:col>
      <xdr:colOff>28575</xdr:colOff>
      <xdr:row>23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2</xdr:col>
      <xdr:colOff>104775</xdr:colOff>
      <xdr:row>24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3</xdr:col>
      <xdr:colOff>85725</xdr:colOff>
      <xdr:row>31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abSelected="1" workbookViewId="0">
      <selection activeCell="Y8" sqref="Y8"/>
    </sheetView>
  </sheetViews>
  <sheetFormatPr defaultColWidth="9.140625" defaultRowHeight="12.75" outlineLevelCol="1" x14ac:dyDescent="0.25"/>
  <cols>
    <col min="1" max="1" width="6.28515625" style="1" customWidth="1"/>
    <col min="2" max="2" width="46.710937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2.425781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9.140625" style="1" collapsed="1"/>
    <col min="25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4" ht="84" customHeight="1" x14ac:dyDescent="0.25">
      <c r="P1" s="35" t="s">
        <v>22</v>
      </c>
      <c r="Q1" s="35"/>
      <c r="R1" s="35"/>
      <c r="S1" s="35"/>
      <c r="T1" s="35"/>
    </row>
    <row r="2" spans="1:24" s="2" customFormat="1" ht="33.75" customHeight="1" x14ac:dyDescent="0.2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4" s="3" customFormat="1" ht="7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4" s="3" customFormat="1" ht="14.25" customHeight="1" x14ac:dyDescent="0.25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4" s="3" customFormat="1" ht="30.6" customHeight="1" x14ac:dyDescent="0.25">
      <c r="A5" s="39" t="s">
        <v>0</v>
      </c>
      <c r="B5" s="39"/>
      <c r="C5" s="39"/>
      <c r="D5" s="39"/>
      <c r="E5" s="40" t="s">
        <v>46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4" s="3" customFormat="1" ht="29.25" customHeight="1" x14ac:dyDescent="0.25">
      <c r="A6" s="39" t="s">
        <v>1</v>
      </c>
      <c r="B6" s="39"/>
      <c r="C6" s="39"/>
      <c r="D6" s="39"/>
      <c r="E6" s="39" t="s">
        <v>16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4" s="3" customFormat="1" ht="18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4" ht="18" customHeight="1" x14ac:dyDescent="0.25">
      <c r="A8" s="41" t="s">
        <v>17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4" ht="45.75" customHeight="1" x14ac:dyDescent="0.25">
      <c r="A9" s="42" t="s">
        <v>2</v>
      </c>
      <c r="B9" s="42" t="s">
        <v>44</v>
      </c>
      <c r="C9" s="43" t="s">
        <v>45</v>
      </c>
      <c r="D9" s="45" t="s">
        <v>13</v>
      </c>
      <c r="E9" s="42" t="s">
        <v>12</v>
      </c>
      <c r="F9" s="42"/>
      <c r="G9" s="42"/>
      <c r="H9" s="42"/>
      <c r="I9" s="42"/>
      <c r="J9" s="42"/>
      <c r="K9" s="19"/>
      <c r="L9" s="42" t="s">
        <v>3</v>
      </c>
      <c r="M9" s="42"/>
      <c r="N9" s="45" t="s">
        <v>4</v>
      </c>
      <c r="O9" s="45"/>
      <c r="P9" s="45"/>
      <c r="Q9" s="42" t="s">
        <v>5</v>
      </c>
      <c r="R9" s="42"/>
      <c r="S9" s="42"/>
      <c r="T9" s="42"/>
    </row>
    <row r="10" spans="1:24" ht="77.25" customHeight="1" x14ac:dyDescent="0.25">
      <c r="A10" s="42"/>
      <c r="B10" s="42"/>
      <c r="C10" s="44"/>
      <c r="D10" s="45"/>
      <c r="E10" s="19" t="s">
        <v>18</v>
      </c>
      <c r="F10" s="19"/>
      <c r="G10" s="21"/>
      <c r="H10" s="19" t="s">
        <v>19</v>
      </c>
      <c r="I10" s="19" t="s">
        <v>25</v>
      </c>
      <c r="J10" s="19" t="s">
        <v>25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4" ht="44.25" customHeight="1" x14ac:dyDescent="0.25">
      <c r="A11" s="27">
        <v>1</v>
      </c>
      <c r="B11" s="30" t="s">
        <v>47</v>
      </c>
      <c r="C11" s="28" t="s">
        <v>51</v>
      </c>
      <c r="D11" s="22">
        <v>1</v>
      </c>
      <c r="E11" s="6">
        <v>28700</v>
      </c>
      <c r="F11" s="17"/>
      <c r="G11" s="17"/>
      <c r="H11" s="6">
        <v>31200</v>
      </c>
      <c r="I11" s="6"/>
      <c r="J11" s="6">
        <v>32000</v>
      </c>
      <c r="K11" s="6"/>
      <c r="L11" s="6"/>
      <c r="M11" s="6"/>
      <c r="N11" s="6">
        <f t="shared" ref="N11:N13" si="0">ROUND((E11+H11+J11)/3,2)</f>
        <v>30633.33</v>
      </c>
      <c r="O11" s="18">
        <f>STDEVA(E11,H11,J11)</f>
        <v>1721.4335111567141</v>
      </c>
      <c r="P11" s="18">
        <f>O11/N11*100</f>
        <v>5.6194788851121116</v>
      </c>
      <c r="Q11" s="6"/>
      <c r="R11" s="6"/>
      <c r="S11" s="6">
        <f>N11</f>
        <v>30633.33</v>
      </c>
      <c r="T11" s="6">
        <f>D11*S11</f>
        <v>30633.33</v>
      </c>
      <c r="U11" s="20">
        <f t="shared" ref="U11:U13" si="1">D11*E11</f>
        <v>28700</v>
      </c>
      <c r="V11" s="20">
        <f t="shared" ref="V11:V13" si="2">D11*H11</f>
        <v>31200</v>
      </c>
      <c r="W11" s="20">
        <f t="shared" ref="W11:W13" si="3">D11*J11</f>
        <v>32000</v>
      </c>
    </row>
    <row r="12" spans="1:24" ht="45" customHeight="1" x14ac:dyDescent="0.25">
      <c r="A12" s="27">
        <v>2</v>
      </c>
      <c r="B12" s="29" t="s">
        <v>48</v>
      </c>
      <c r="C12" s="28" t="s">
        <v>51</v>
      </c>
      <c r="D12" s="22">
        <v>1</v>
      </c>
      <c r="E12" s="6">
        <v>12800</v>
      </c>
      <c r="F12" s="17"/>
      <c r="G12" s="17"/>
      <c r="H12" s="6">
        <v>14100</v>
      </c>
      <c r="I12" s="6"/>
      <c r="J12" s="6">
        <v>14500</v>
      </c>
      <c r="K12" s="6"/>
      <c r="L12" s="6"/>
      <c r="M12" s="6"/>
      <c r="N12" s="6">
        <f t="shared" ref="N12" si="4">ROUND((E12+H12+J12)/3,2)</f>
        <v>13800</v>
      </c>
      <c r="O12" s="18">
        <f>STDEVA(E12,H12,J12)</f>
        <v>888.81944173155887</v>
      </c>
      <c r="P12" s="18">
        <f>O12/N12*100</f>
        <v>6.4407205922576729</v>
      </c>
      <c r="Q12" s="6"/>
      <c r="R12" s="6"/>
      <c r="S12" s="6">
        <f>N12</f>
        <v>13800</v>
      </c>
      <c r="T12" s="6">
        <f t="shared" ref="T12" si="5">D12*S12</f>
        <v>13800</v>
      </c>
      <c r="U12" s="20">
        <f t="shared" ref="U12" si="6">D12*E12</f>
        <v>12800</v>
      </c>
      <c r="V12" s="20">
        <f t="shared" ref="V12" si="7">D12*H12</f>
        <v>14100</v>
      </c>
      <c r="W12" s="20">
        <f t="shared" ref="W12" si="8">D12*J12</f>
        <v>14500</v>
      </c>
    </row>
    <row r="13" spans="1:24" ht="45.75" customHeight="1" x14ac:dyDescent="0.25">
      <c r="A13" s="27">
        <v>3</v>
      </c>
      <c r="B13" s="29" t="s">
        <v>49</v>
      </c>
      <c r="C13" s="28" t="s">
        <v>51</v>
      </c>
      <c r="D13" s="22">
        <v>1</v>
      </c>
      <c r="E13" s="6">
        <v>9300</v>
      </c>
      <c r="F13" s="17"/>
      <c r="G13" s="17"/>
      <c r="H13" s="6">
        <v>11000</v>
      </c>
      <c r="I13" s="6"/>
      <c r="J13" s="6">
        <v>11500</v>
      </c>
      <c r="K13" s="6"/>
      <c r="L13" s="6"/>
      <c r="M13" s="6"/>
      <c r="N13" s="6">
        <f t="shared" si="0"/>
        <v>10600</v>
      </c>
      <c r="O13" s="18">
        <f t="shared" ref="O13" si="9">STDEVA(E13,H13,J13)</f>
        <v>1153.2562594670796</v>
      </c>
      <c r="P13" s="18">
        <f t="shared" ref="P13" si="10">O13/N13*100</f>
        <v>10.879776032708298</v>
      </c>
      <c r="Q13" s="6"/>
      <c r="R13" s="6"/>
      <c r="S13" s="6">
        <f t="shared" ref="S13" si="11">N13</f>
        <v>10600</v>
      </c>
      <c r="T13" s="6">
        <f t="shared" ref="T13:T14" si="12">D13*S13</f>
        <v>10600</v>
      </c>
      <c r="U13" s="20">
        <f t="shared" si="1"/>
        <v>9300</v>
      </c>
      <c r="V13" s="20">
        <f t="shared" si="2"/>
        <v>11000</v>
      </c>
      <c r="W13" s="20">
        <f t="shared" si="3"/>
        <v>11500</v>
      </c>
    </row>
    <row r="14" spans="1:24" s="5" customFormat="1" ht="33" customHeight="1" x14ac:dyDescent="0.25">
      <c r="A14" s="4">
        <v>4</v>
      </c>
      <c r="B14" s="31" t="s">
        <v>50</v>
      </c>
      <c r="C14" s="4" t="s">
        <v>51</v>
      </c>
      <c r="D14" s="4">
        <v>1</v>
      </c>
      <c r="E14" s="6">
        <v>14900</v>
      </c>
      <c r="F14" s="17"/>
      <c r="G14" s="17"/>
      <c r="H14" s="6">
        <v>17500</v>
      </c>
      <c r="I14" s="6"/>
      <c r="J14" s="6">
        <v>17800</v>
      </c>
      <c r="K14" s="6" t="e">
        <f>SUM(#REF!)</f>
        <v>#REF!</v>
      </c>
      <c r="L14" s="6">
        <v>0</v>
      </c>
      <c r="M14" s="6" t="s">
        <v>11</v>
      </c>
      <c r="N14" s="6">
        <f t="shared" ref="N14" si="13">ROUND((E14+H14+J14)/3,2)</f>
        <v>16733.330000000002</v>
      </c>
      <c r="O14" s="18">
        <f t="shared" ref="O14" si="14">STDEVA(E14,H14,J14)</f>
        <v>1594.7831618540913</v>
      </c>
      <c r="P14" s="18">
        <f t="shared" ref="P14" si="15">O14/N14*100</f>
        <v>9.5305785629883069</v>
      </c>
      <c r="Q14" s="6"/>
      <c r="R14" s="6"/>
      <c r="S14" s="6">
        <f t="shared" ref="S14" si="16">N14</f>
        <v>16733.330000000002</v>
      </c>
      <c r="T14" s="6">
        <f t="shared" si="12"/>
        <v>16733.330000000002</v>
      </c>
      <c r="U14" s="20">
        <f t="shared" ref="U14" si="17">D14*E14</f>
        <v>14900</v>
      </c>
      <c r="V14" s="20">
        <f t="shared" ref="V14" si="18">D14*H14</f>
        <v>17500</v>
      </c>
      <c r="W14" s="20">
        <f t="shared" ref="W14" si="19">D14*J14</f>
        <v>17800</v>
      </c>
      <c r="X14" s="1"/>
    </row>
    <row r="15" spans="1:24" s="5" customFormat="1" ht="13.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4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6">
        <f>SUM(T11:T14)</f>
        <v>71766.66</v>
      </c>
      <c r="U16" s="20">
        <f>SUM(U11:U14)</f>
        <v>65700</v>
      </c>
      <c r="V16" s="20">
        <f t="shared" ref="V16:W16" si="20">SUM(V11:V14)</f>
        <v>73800</v>
      </c>
      <c r="W16" s="20">
        <f t="shared" si="20"/>
        <v>75800</v>
      </c>
    </row>
    <row r="17" spans="1:20" customFormat="1" ht="43.5" customHeight="1" x14ac:dyDescent="0.25">
      <c r="A17" s="33" t="s">
        <v>26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customFormat="1" ht="15.75" x14ac:dyDescent="0.25">
      <c r="A18" s="34" t="s">
        <v>27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7"/>
      <c r="P18" s="7"/>
    </row>
    <row r="19" spans="1:20" customFormat="1" ht="15.75" x14ac:dyDescent="0.25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20" customFormat="1" ht="27" customHeight="1" x14ac:dyDescent="0.25">
      <c r="B20" s="7"/>
      <c r="C20" s="7"/>
      <c r="D20" s="7"/>
      <c r="E20" s="8" t="s">
        <v>28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20" customFormat="1" ht="16.899999999999999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0" customFormat="1" ht="16.899999999999999" customHeight="1" x14ac:dyDescent="0.25">
      <c r="B22" s="7"/>
      <c r="C22" s="9" t="s">
        <v>29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0" customFormat="1" ht="16.899999999999999" customHeight="1" x14ac:dyDescent="0.25">
      <c r="B23" s="7"/>
      <c r="C23" s="7"/>
      <c r="D23" s="7"/>
      <c r="E23" s="9" t="s">
        <v>30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0" customFormat="1" ht="27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0" customFormat="1" ht="27" customHeight="1" x14ac:dyDescent="0.25">
      <c r="B25" s="7"/>
      <c r="C25" s="8" t="s">
        <v>31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0" customFormat="1" ht="27" customHeight="1" x14ac:dyDescent="0.25">
      <c r="B26" s="7"/>
      <c r="C26" s="8" t="s">
        <v>32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0" customFormat="1" ht="16.899999999999999" customHeight="1" x14ac:dyDescent="0.25">
      <c r="B27" s="7"/>
      <c r="C27" s="9" t="s">
        <v>33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10"/>
      <c r="O27" s="7"/>
      <c r="P27" s="7"/>
    </row>
    <row r="28" spans="1:20" customFormat="1" ht="16.899999999999999" customHeight="1" x14ac:dyDescent="0.3">
      <c r="A28" s="50" t="s">
        <v>34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7"/>
    </row>
    <row r="29" spans="1:20" customFormat="1" ht="16.899999999999999" customHeight="1" x14ac:dyDescent="0.25">
      <c r="B29" s="7"/>
      <c r="C29" s="11" t="s">
        <v>35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0" customFormat="1" ht="16.899999999999999" customHeight="1" x14ac:dyDescent="0.25">
      <c r="B30" s="7"/>
      <c r="C30" s="12" t="s">
        <v>36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0" customFormat="1" ht="16.899999999999999" customHeight="1" x14ac:dyDescent="0.25">
      <c r="B31" s="7"/>
      <c r="C31" s="12" t="s">
        <v>29</v>
      </c>
      <c r="D31" s="13" t="s">
        <v>37</v>
      </c>
      <c r="E31" s="13"/>
      <c r="F31" s="13"/>
      <c r="G31" s="13"/>
      <c r="H31" s="13"/>
      <c r="I31" s="13"/>
      <c r="J31" s="13"/>
      <c r="K31" s="13"/>
      <c r="L31" s="13"/>
      <c r="M31" s="13"/>
      <c r="N31" s="7"/>
      <c r="O31" s="7"/>
      <c r="P31" s="7"/>
    </row>
    <row r="32" spans="1:20" customFormat="1" ht="16.899999999999999" customHeight="1" x14ac:dyDescent="0.25">
      <c r="B32" s="7"/>
      <c r="C32" s="46" t="s">
        <v>38</v>
      </c>
      <c r="D32" s="46"/>
      <c r="E32" s="46"/>
      <c r="F32" s="46"/>
      <c r="G32" s="46"/>
      <c r="H32" s="46"/>
      <c r="I32" s="7"/>
      <c r="J32" s="7"/>
      <c r="K32" s="7"/>
      <c r="L32" s="7"/>
      <c r="M32" s="7"/>
      <c r="N32" s="7"/>
      <c r="O32" s="7"/>
      <c r="P32" s="7"/>
    </row>
    <row r="33" spans="1:20" customFormat="1" ht="16.899999999999999" customHeight="1" x14ac:dyDescent="0.25">
      <c r="B33" s="14"/>
      <c r="C33" s="7"/>
      <c r="D33" s="13" t="s">
        <v>39</v>
      </c>
      <c r="E33" s="13"/>
      <c r="F33" s="13"/>
      <c r="G33" s="13"/>
      <c r="H33" s="13"/>
      <c r="I33" s="13"/>
      <c r="J33" s="7"/>
      <c r="K33" s="7"/>
      <c r="L33" s="7"/>
      <c r="M33" s="7"/>
      <c r="N33" s="7"/>
      <c r="O33" s="7"/>
      <c r="P33" s="7"/>
      <c r="Q33" s="7"/>
      <c r="R33" s="15"/>
    </row>
    <row r="34" spans="1:20" customFormat="1" ht="16.899999999999999" customHeight="1" x14ac:dyDescent="0.25">
      <c r="B34" s="14"/>
      <c r="C34" s="7"/>
      <c r="D34" s="13" t="s">
        <v>40</v>
      </c>
      <c r="E34" s="13"/>
      <c r="F34" s="13"/>
      <c r="G34" s="13"/>
      <c r="H34" s="13"/>
      <c r="I34" s="13"/>
      <c r="J34" s="7"/>
      <c r="K34" s="7"/>
      <c r="L34" s="7"/>
      <c r="M34" s="7"/>
      <c r="N34" s="7"/>
      <c r="O34" s="7"/>
      <c r="P34" s="7"/>
      <c r="Q34" s="7"/>
      <c r="R34" s="15"/>
    </row>
    <row r="35" spans="1:20" customFormat="1" ht="16.899999999999999" customHeight="1" x14ac:dyDescent="0.25">
      <c r="B35" s="13"/>
      <c r="C35" s="13"/>
      <c r="D35" s="13" t="s">
        <v>41</v>
      </c>
      <c r="E35" s="13"/>
      <c r="F35" s="13"/>
      <c r="G35" s="13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20" customFormat="1" ht="84.75" customHeight="1" x14ac:dyDescent="0.25">
      <c r="A36" s="47" t="s">
        <v>52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1:20" s="14" customFormat="1" ht="32.25" customHeight="1" x14ac:dyDescent="0.25">
      <c r="A37" s="48" t="s">
        <v>42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</row>
    <row r="38" spans="1:20" s="14" customFormat="1" ht="16.899999999999999" customHeight="1" x14ac:dyDescent="0.25">
      <c r="A38" s="49" t="s">
        <v>43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</sheetData>
  <mergeCells count="26">
    <mergeCell ref="C32:H32"/>
    <mergeCell ref="A36:T36"/>
    <mergeCell ref="A37:T37"/>
    <mergeCell ref="A38:T38"/>
    <mergeCell ref="A28:O28"/>
    <mergeCell ref="D9:D10"/>
    <mergeCell ref="E9:J9"/>
    <mergeCell ref="L9:M9"/>
    <mergeCell ref="N9:P9"/>
    <mergeCell ref="Q9:T9"/>
    <mergeCell ref="A15:T15"/>
    <mergeCell ref="A17:T17"/>
    <mergeCell ref="A18:N18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</mergeCells>
  <pageMargins left="0" right="0" top="0" bottom="0" header="0" footer="0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2026-05-28T12:53:13Z</cp:lastPrinted>
  <dcterms:created xsi:type="dcterms:W3CDTF">2015-03-23T12:24:37Z</dcterms:created>
  <dcterms:modified xsi:type="dcterms:W3CDTF">2026-05-28T12:53:25Z</dcterms:modified>
</cp:coreProperties>
</file>