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акупки 2026\проекта Руководства по технической защите (Олисеенко)\"/>
    </mc:Choice>
  </mc:AlternateContent>
  <xr:revisionPtr revIDLastSave="0" documentId="13_ncr:1_{89C97EB0-A48F-4B9A-83F9-551D116975E2}" xr6:coauthVersionLast="47" xr6:coauthVersionMax="47" xr10:uidLastSave="{00000000-0000-0000-0000-000000000000}"/>
  <bookViews>
    <workbookView xWindow="14715" yWindow="3045" windowWidth="13710" windowHeight="11385" xr2:uid="{00000000-000D-0000-FFFF-FFFF00000000}"/>
  </bookViews>
  <sheets>
    <sheet name="Расчет цены" sheetId="2" r:id="rId1"/>
  </sheets>
  <definedNames>
    <definedName name="_xlnm._FilterDatabase" localSheetId="0" hidden="1">'Расчет цены'!#REF!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2" l="1"/>
  <c r="L5" i="2" l="1"/>
  <c r="M5" i="2" s="1"/>
  <c r="N5" i="2" s="1"/>
  <c r="N6" i="2" s="1"/>
  <c r="H5" i="2"/>
  <c r="I5" i="2" s="1"/>
  <c r="J5" i="2" s="1"/>
  <c r="H7" i="2" l="1"/>
</calcChain>
</file>

<file path=xl/sharedStrings.xml><?xml version="1.0" encoding="utf-8"?>
<sst xmlns="http://schemas.openxmlformats.org/spreadsheetml/2006/main" count="34" uniqueCount="34">
  <si>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</si>
  <si>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</si>
  <si>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</si>
  <si>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</si>
  <si>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</si>
  <si>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</si>
  <si>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</si>
  <si>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</si>
  <si>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</si>
  <si>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>рублей</t>
  </si>
  <si>
    <t>Н(М)ЦК, ЦКЕП контракта с учетом округления цены за единицу (руб.)</t>
  </si>
  <si>
    <t>Н(М)ЦК, ЦКЕП, определяемая методом сопоставимых рыночных цен (анализа рынка)*</t>
  </si>
  <si>
    <t>Заказчик:</t>
  </si>
  <si>
    <t>Оценка однородности совокупности значений выявленных цен, используемых в расчете Н(М)ЦК, ЦКЕП</t>
  </si>
  <si>
    <t>ИТОГО (П1+П2+П3):</t>
  </si>
  <si>
    <t>Период изучения рынка:</t>
  </si>
  <si>
    <t>В результате проведенного расчета Н(М)ЦК контракта составила:</t>
  </si>
  <si>
    <t xml:space="preserve">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</si>
  <si>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Азово-Черноморское межрегиональное управление Федеральной службы по ветеринарному и фитосанитарному надзору</t>
  </si>
  <si>
    <t>Расчет ЦК произвел:</t>
  </si>
  <si>
    <t>Дата подготовки обоснования ЦК: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</si>
  <si>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</si>
  <si>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             (должность)</t>
  </si>
  <si>
    <t>(ФИО)</t>
  </si>
  <si>
    <t>шт.</t>
  </si>
  <si>
    <t>Начальник отдела административно-хозяйственной работы и закупочной деятельности</t>
  </si>
  <si>
    <t>Шутов Сергей Анатольевич</t>
  </si>
  <si>
    <t>Коммерческое предложение №1   Вх. № 8220 от 03.06.2026</t>
  </si>
  <si>
    <t>Коммерческое предложение №2   Вх. № 8221 от 03.06.2026</t>
  </si>
  <si>
    <t>Коммерческое предложение №3   Вх. № 8226 от 03.06.2026</t>
  </si>
  <si>
    <t>июнь 2026 г.</t>
  </si>
  <si>
    <t>09.06.2026 г.</t>
  </si>
  <si>
    <t xml:space="preserve">Обоснование начальной (максимальной) цены контракта на оказание услуг по разработке Проекта руководства по технической защите информации
</t>
  </si>
  <si>
    <t>Оказание услуг по разработке Проекта руководства по технической защите информации 
ОКПД2: 74.90.20.149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</si>
</sst>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17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10" fillId="0" borderId="0" xfId="0" applyFont="1"/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/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/>
    <xf numFmtId="0" fontId="1" fillId="0" borderId="3" xfId="0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6" fillId="2" borderId="0" xfId="0" applyFont="1" applyFill="1"/>
    <xf numFmtId="0" fontId="1" fillId="0" borderId="1" xfId="0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justify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/>
    <xf numFmtId="0" fontId="14" fillId="0" borderId="1" xfId="0" applyFont="1" applyBorder="1" applyAlignment="1">
      <alignment horizontal="center" vertical="center"/>
    </xf>
    <xf numFmtId="0" fontId="2" fillId="2" borderId="0" xfId="0" applyFont="1" applyFill="1"/>
    <xf numFmtId="0" fontId="1" fillId="0" borderId="0" xfId="0" applyFont="1"/>
    <xf numFmtId="4" fontId="13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15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horizontal="center" vertical="top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4" fontId="1" fillId="2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6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164" fontId="6" fillId="0" borderId="6" xfId="0" applyNumberFormat="1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1859" name="Picture 1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6775" y="21050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1860" name="Picture 2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207645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1861" name="Picture 5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9275" y="275272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266700</xdr:colOff>
      <xdr:row>3</xdr:row>
      <xdr:rowOff>1400175</xdr:rowOff>
    </xdr:from>
    <xdr:to>
      <xdr:col>10</xdr:col>
      <xdr:colOff>419100</xdr:colOff>
      <xdr:row>3</xdr:row>
      <xdr:rowOff>1628775</xdr:rowOff>
    </xdr:to>
    <xdr:pic>
      <xdr:nvPicPr>
        <xdr:cNvPr id="1862" name="Picture 6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55270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topLeftCell="A10" zoomScaleNormal="100" workbookViewId="0">
      <selection activeCell="B5" sqref="B5"/>
    </sheetView>
  </sheetViews>
  <sheetFormatPr defaultRowHeight="12.75" x14ac:dyDescent="0.2"/>
  <cols>
    <col min="1" max="1" width="3.140625" style="2" customWidth="1"/>
    <col min="2" max="2" width="33.28515625" style="2" customWidth="1"/>
    <col min="3" max="3" width="9.28515625" style="2" customWidth="1"/>
    <col min="4" max="4" width="6.85546875" style="30" customWidth="1"/>
    <col min="5" max="5" width="15.5703125" style="2" customWidth="1"/>
    <col min="6" max="7" width="15.42578125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2.7109375" style="2" customWidth="1"/>
    <col min="12" max="12" width="14.140625" style="2" customWidth="1"/>
    <col min="13" max="13" width="13.42578125" style="2" customWidth="1"/>
    <col min="14" max="14" width="14.42578125" style="2" customWidth="1"/>
    <col min="15" max="16384" width="9.140625" style="2"/>
  </cols>
  <sheetData>
    <row r="1" spans="1:14" x14ac:dyDescent="0.2">
      <c r="K1" s="42"/>
      <c r="L1" s="43"/>
      <c r="M1" s="43"/>
      <c r="N1" s="43"/>
    </row>
    <row r="2" spans="1:14" ht="39" customHeight="1" x14ac:dyDescent="0.2">
      <c r="A2" s="44" t="s">
        <v>32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customHeight="1" x14ac:dyDescent="0.2">
      <c r="A3" s="45" t="s">
        <v>0</v>
      </c>
      <c r="B3" s="46" t="s">
        <v>2</v>
      </c>
      <c r="C3" s="47" t="s">
        <v>1</v>
      </c>
      <c r="D3" s="47" t="s">
        <v>3</v>
      </c>
      <c r="E3" s="59"/>
      <c r="F3" s="60"/>
      <c r="G3" s="60"/>
      <c r="H3" s="49" t="s">
        <v>13</v>
      </c>
      <c r="I3" s="49"/>
      <c r="J3" s="49"/>
      <c r="K3" s="53" t="s">
        <v>11</v>
      </c>
      <c r="L3" s="53"/>
      <c r="M3" s="53"/>
      <c r="N3" s="53"/>
    </row>
    <row r="4" spans="1:14" ht="159" customHeight="1" x14ac:dyDescent="0.2">
      <c r="A4" s="45"/>
      <c r="B4" s="46"/>
      <c r="C4" s="48"/>
      <c r="D4" s="48"/>
      <c r="E4" s="19" t="s">
        <v>27</v>
      </c>
      <c r="F4" s="19" t="s">
        <v>28</v>
      </c>
      <c r="G4" s="19" t="s">
        <v>29</v>
      </c>
      <c r="H4" s="3" t="s">
        <v>6</v>
      </c>
      <c r="I4" s="3" t="s">
        <v>4</v>
      </c>
      <c r="J4" s="3" t="s">
        <v>5</v>
      </c>
      <c r="K4" s="35" t="s">
        <v>21</v>
      </c>
      <c r="L4" s="4" t="s">
        <v>7</v>
      </c>
      <c r="M4" s="4" t="s">
        <v>8</v>
      </c>
      <c r="N4" s="4" t="s">
        <v>10</v>
      </c>
    </row>
    <row r="5" spans="1:14" ht="58.5" customHeight="1" x14ac:dyDescent="0.2">
      <c r="A5" s="21">
        <v>1</v>
      </c>
      <c r="B5" s="41" t="s">
        <v>33</v>
      </c>
      <c r="C5" s="29" t="s">
        <v>24</v>
      </c>
      <c r="D5" s="31">
        <v>1</v>
      </c>
      <c r="E5" s="34">
        <v>135000</v>
      </c>
      <c r="F5" s="34">
        <v>100000</v>
      </c>
      <c r="G5" s="34">
        <v>130000</v>
      </c>
      <c r="H5" s="22">
        <f>AVERAGE(E5:G5)</f>
        <v>121666.66666666667</v>
      </c>
      <c r="I5" s="23">
        <f>SQRT(((SUM((POWER(E5-H5,2)),(POWER(F5-H5,2)),(POWER(G5-H5,2)),))/(COLUMNS(E5:G5)-1)))</f>
        <v>18929.694486000913</v>
      </c>
      <c r="J5" s="23">
        <f>I5/H5*100</f>
        <v>15.558653002192532</v>
      </c>
      <c r="K5" s="24">
        <f>((D5/3)*(SUM(E5:G5)))</f>
        <v>121666.66666666666</v>
      </c>
      <c r="L5" s="25">
        <f>K5/D5</f>
        <v>121666.66666666666</v>
      </c>
      <c r="M5" s="24">
        <f t="shared" ref="M5" si="0">ROUNDDOWN(L5,2)</f>
        <v>121666.66</v>
      </c>
      <c r="N5" s="24">
        <f t="shared" ref="N5" si="1">M5*D5</f>
        <v>121666.66</v>
      </c>
    </row>
    <row r="6" spans="1:14" s="1" customFormat="1" ht="15" customHeight="1" x14ac:dyDescent="0.2">
      <c r="A6" s="15"/>
      <c r="B6" s="26"/>
      <c r="C6" s="27"/>
      <c r="D6" s="28"/>
      <c r="E6" s="16"/>
      <c r="F6" s="16"/>
      <c r="G6" s="16"/>
      <c r="H6" s="17"/>
      <c r="I6" s="18"/>
      <c r="J6" s="18"/>
      <c r="K6" s="61" t="s">
        <v>14</v>
      </c>
      <c r="L6" s="61"/>
      <c r="M6" s="62"/>
      <c r="N6" s="39">
        <f>SUM(N5:N5)</f>
        <v>121666.66</v>
      </c>
    </row>
    <row r="7" spans="1:14" s="5" customFormat="1" ht="30.75" customHeight="1" x14ac:dyDescent="0.25">
      <c r="A7" s="54" t="s">
        <v>16</v>
      </c>
      <c r="B7" s="55"/>
      <c r="C7" s="55"/>
      <c r="D7" s="55"/>
      <c r="E7" s="55"/>
      <c r="F7" s="55"/>
      <c r="G7" s="55"/>
      <c r="H7" s="40">
        <f>N6</f>
        <v>121666.66</v>
      </c>
      <c r="I7" s="13" t="s">
        <v>9</v>
      </c>
      <c r="J7" s="13"/>
      <c r="K7" s="13"/>
      <c r="L7" s="13"/>
      <c r="M7" s="13"/>
      <c r="N7" s="12"/>
    </row>
    <row r="8" spans="1:14" ht="24" customHeight="1" x14ac:dyDescent="0.2">
      <c r="A8" s="56" t="s">
        <v>17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14" ht="24" customHeight="1" x14ac:dyDescent="0.25">
      <c r="A9" s="14" t="s">
        <v>19</v>
      </c>
      <c r="B9" s="11"/>
      <c r="C9" s="7"/>
      <c r="E9" s="7"/>
      <c r="F9" s="63"/>
      <c r="G9" s="63"/>
      <c r="H9" s="64"/>
      <c r="I9" s="64"/>
      <c r="J9" s="64"/>
      <c r="K9" s="64"/>
    </row>
    <row r="10" spans="1:14" s="6" customFormat="1" ht="45" customHeight="1" x14ac:dyDescent="0.25">
      <c r="A10" s="58" t="s">
        <v>25</v>
      </c>
      <c r="B10" s="58"/>
      <c r="C10" s="58"/>
      <c r="D10" s="30"/>
      <c r="E10" s="9"/>
      <c r="F10" s="10"/>
      <c r="G10" s="65" t="s">
        <v>26</v>
      </c>
      <c r="H10" s="65"/>
      <c r="I10" s="65"/>
    </row>
    <row r="11" spans="1:14" s="6" customFormat="1" ht="24" customHeight="1" x14ac:dyDescent="0.2">
      <c r="A11" s="8"/>
      <c r="B11" s="37" t="s">
        <v>22</v>
      </c>
      <c r="C11" s="8"/>
      <c r="D11" s="30"/>
      <c r="E11" s="36"/>
      <c r="F11" s="10"/>
      <c r="G11" s="10"/>
      <c r="H11" s="38" t="s">
        <v>23</v>
      </c>
    </row>
    <row r="12" spans="1:14" s="6" customFormat="1" ht="11.25" customHeight="1" x14ac:dyDescent="0.25">
      <c r="A12" s="8"/>
      <c r="B12" s="8"/>
      <c r="C12" s="8"/>
      <c r="D12" s="30"/>
      <c r="E12" s="9"/>
      <c r="F12" s="10"/>
      <c r="G12" s="10"/>
    </row>
    <row r="13" spans="1:14" ht="19.5" customHeight="1" x14ac:dyDescent="0.25">
      <c r="A13" s="50" t="s">
        <v>12</v>
      </c>
      <c r="B13" s="51"/>
      <c r="C13" s="20" t="s">
        <v>18</v>
      </c>
      <c r="D13" s="32"/>
      <c r="E13" s="20"/>
      <c r="F13" s="20"/>
      <c r="G13" s="20"/>
      <c r="H13" s="7"/>
      <c r="I13" s="7"/>
    </row>
    <row r="14" spans="1:14" s="6" customFormat="1" ht="15.75" x14ac:dyDescent="0.25">
      <c r="A14" s="52"/>
      <c r="B14" s="52"/>
      <c r="C14" s="52"/>
      <c r="D14" s="30"/>
      <c r="E14" s="9"/>
      <c r="F14" s="10"/>
      <c r="G14" s="10"/>
    </row>
    <row r="16" spans="1:14" ht="15.75" x14ac:dyDescent="0.25">
      <c r="A16" s="14" t="s">
        <v>15</v>
      </c>
      <c r="B16" s="11"/>
      <c r="C16" s="14"/>
      <c r="D16" s="33"/>
      <c r="E16" s="14" t="s">
        <v>30</v>
      </c>
      <c r="F16" s="11"/>
      <c r="G16" s="11"/>
      <c r="H16" s="11"/>
    </row>
    <row r="18" spans="1:6" ht="15.75" x14ac:dyDescent="0.25">
      <c r="A18" s="14" t="s">
        <v>20</v>
      </c>
      <c r="B18" s="11"/>
      <c r="C18" s="14"/>
      <c r="D18" s="33"/>
      <c r="E18" s="14" t="s">
        <v>31</v>
      </c>
      <c r="F18" s="14"/>
    </row>
  </sheetData>
  <mergeCells count="17">
    <mergeCell ref="A13:B13"/>
    <mergeCell ref="A14:C14"/>
    <mergeCell ref="K3:N3"/>
    <mergeCell ref="A7:G7"/>
    <mergeCell ref="A8:N8"/>
    <mergeCell ref="A10:C10"/>
    <mergeCell ref="E3:G3"/>
    <mergeCell ref="K6:M6"/>
    <mergeCell ref="F9:K9"/>
    <mergeCell ref="G10:I10"/>
    <mergeCell ref="K1:N1"/>
    <mergeCell ref="A2:N2"/>
    <mergeCell ref="A3:A4"/>
    <mergeCell ref="B3:B4"/>
    <mergeCell ref="C3:C4"/>
    <mergeCell ref="D3:D4"/>
    <mergeCell ref="H3:J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2026-02-24T08:59:28Z</cp:lastPrinted>
  <dcterms:created xsi:type="dcterms:W3CDTF">2014-01-15T18:15:09Z</dcterms:created>
  <dcterms:modified xsi:type="dcterms:W3CDTF">2026-06-11T08:32:02Z</dcterms:modified>
</cp:coreProperties>
</file>