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Professional\YandexDisk\ФКУ ЦИТО (рабочие документы)\ОООС\!! КОНТРАКТЫ\!!! КОНТРАКТЫ ЦИТОВ 2026\ЕДИНСТВЕННЫЙ\РЕМОНТ СЭМПЛ\"/>
    </mc:Choice>
  </mc:AlternateContent>
  <bookViews>
    <workbookView xWindow="0" yWindow="0" windowWidth="14400" windowHeight="15600"/>
  </bookViews>
  <sheets>
    <sheet name="Сотовая 2023" sheetId="4" r:id="rId1"/>
  </sheets>
  <definedNames>
    <definedName name="_xlnm.Print_Area" localSheetId="0">'Сотовая 2023'!$A$1:$O$420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1" i="4" l="1"/>
  <c r="H398" i="4" l="1"/>
  <c r="I398" i="4" s="1"/>
  <c r="F34" i="4"/>
  <c r="H33" i="4"/>
  <c r="G34" i="4"/>
  <c r="H32" i="4"/>
  <c r="J398" i="4" l="1"/>
  <c r="I33" i="4"/>
  <c r="I32" i="4"/>
  <c r="E34" i="4"/>
  <c r="M17" i="4"/>
  <c r="N17" i="4" s="1"/>
  <c r="L13" i="4"/>
  <c r="M13" i="4" s="1"/>
  <c r="N13" i="4" s="1"/>
  <c r="L14" i="4"/>
  <c r="M14" i="4" s="1"/>
  <c r="N14" i="4" s="1"/>
  <c r="L15" i="4"/>
  <c r="M15" i="4" s="1"/>
  <c r="N15" i="4" s="1"/>
  <c r="L16" i="4"/>
  <c r="M16" i="4" s="1"/>
  <c r="N16" i="4" s="1"/>
  <c r="L17" i="4"/>
  <c r="H13" i="4"/>
  <c r="I13" i="4" s="1"/>
  <c r="J13" i="4" s="1"/>
  <c r="H14" i="4"/>
  <c r="I14" i="4" s="1"/>
  <c r="J14" i="4" s="1"/>
  <c r="H15" i="4"/>
  <c r="I15" i="4" s="1"/>
  <c r="J15" i="4" s="1"/>
  <c r="H16" i="4"/>
  <c r="I16" i="4" s="1"/>
  <c r="J16" i="4" s="1"/>
  <c r="H17" i="4"/>
  <c r="I17" i="4" s="1"/>
  <c r="J17" i="4" s="1"/>
  <c r="K398" i="4"/>
  <c r="L398" i="4" s="1"/>
  <c r="M398" i="4" s="1"/>
  <c r="N398" i="4" s="1"/>
  <c r="E399" i="4"/>
  <c r="F399" i="4"/>
  <c r="J33" i="4" l="1"/>
  <c r="J32" i="4"/>
  <c r="K31" i="4"/>
  <c r="G399" i="4" l="1"/>
  <c r="L19" i="4"/>
  <c r="M19" i="4" s="1"/>
  <c r="L18" i="4"/>
  <c r="M18" i="4" s="1"/>
  <c r="N18" i="4" s="1"/>
  <c r="L12" i="4"/>
  <c r="M12" i="4" s="1"/>
  <c r="N12" i="4" s="1"/>
  <c r="L11" i="4"/>
  <c r="M11" i="4" s="1"/>
  <c r="N11" i="4" s="1"/>
  <c r="L10" i="4"/>
  <c r="L9" i="4"/>
  <c r="L8" i="4"/>
  <c r="L7" i="4"/>
  <c r="K132" i="4"/>
  <c r="H120" i="4"/>
  <c r="H119" i="4"/>
  <c r="K26" i="4"/>
  <c r="L30" i="4"/>
  <c r="M30" i="4" s="1"/>
  <c r="N30" i="4" s="1"/>
  <c r="L31" i="4"/>
  <c r="M31" i="4" s="1"/>
  <c r="N31" i="4" s="1"/>
  <c r="L29" i="4"/>
  <c r="M29" i="4" s="1"/>
  <c r="N29" i="4" s="1"/>
  <c r="H30" i="4"/>
  <c r="I30" i="4" s="1"/>
  <c r="J30" i="4" s="1"/>
  <c r="H371" i="4"/>
  <c r="H249" i="4"/>
  <c r="K23" i="4"/>
  <c r="H366" i="4"/>
  <c r="I366" i="4" s="1"/>
  <c r="J366" i="4" s="1"/>
  <c r="H360" i="4"/>
  <c r="I360" i="4" s="1"/>
  <c r="J360" i="4" s="1"/>
  <c r="H358" i="4"/>
  <c r="I358" i="4" s="1"/>
  <c r="J358" i="4" s="1"/>
  <c r="L358" i="4"/>
  <c r="M358" i="4" s="1"/>
  <c r="N358" i="4" s="1"/>
  <c r="K359" i="4"/>
  <c r="L359" i="4" s="1"/>
  <c r="M359" i="4" s="1"/>
  <c r="N359" i="4" s="1"/>
  <c r="K360" i="4"/>
  <c r="L360" i="4" s="1"/>
  <c r="M360" i="4" s="1"/>
  <c r="N360" i="4" s="1"/>
  <c r="K361" i="4"/>
  <c r="L361" i="4" s="1"/>
  <c r="M361" i="4" s="1"/>
  <c r="N361" i="4" s="1"/>
  <c r="K362" i="4"/>
  <c r="L362" i="4" s="1"/>
  <c r="M362" i="4" s="1"/>
  <c r="N362" i="4" s="1"/>
  <c r="K363" i="4"/>
  <c r="L363" i="4" s="1"/>
  <c r="M363" i="4" s="1"/>
  <c r="N363" i="4" s="1"/>
  <c r="K364" i="4"/>
  <c r="L364" i="4" s="1"/>
  <c r="M364" i="4" s="1"/>
  <c r="N364" i="4" s="1"/>
  <c r="K365" i="4"/>
  <c r="L365" i="4" s="1"/>
  <c r="M365" i="4" s="1"/>
  <c r="N365" i="4" s="1"/>
  <c r="K366" i="4"/>
  <c r="L366" i="4" s="1"/>
  <c r="M366" i="4" s="1"/>
  <c r="N366" i="4" s="1"/>
  <c r="K367" i="4"/>
  <c r="L367" i="4" s="1"/>
  <c r="M367" i="4" s="1"/>
  <c r="N367" i="4" s="1"/>
  <c r="K368" i="4"/>
  <c r="L368" i="4" s="1"/>
  <c r="M368" i="4" s="1"/>
  <c r="N368" i="4" s="1"/>
  <c r="H359" i="4"/>
  <c r="I359" i="4" s="1"/>
  <c r="J359" i="4" s="1"/>
  <c r="H361" i="4"/>
  <c r="I361" i="4" s="1"/>
  <c r="J361" i="4" s="1"/>
  <c r="H362" i="4"/>
  <c r="I362" i="4" s="1"/>
  <c r="J362" i="4" s="1"/>
  <c r="H363" i="4"/>
  <c r="I363" i="4" s="1"/>
  <c r="J363" i="4" s="1"/>
  <c r="H364" i="4"/>
  <c r="I364" i="4" s="1"/>
  <c r="J364" i="4" s="1"/>
  <c r="H365" i="4"/>
  <c r="I365" i="4" s="1"/>
  <c r="J365" i="4" s="1"/>
  <c r="H367" i="4"/>
  <c r="I367" i="4" s="1"/>
  <c r="J367" i="4" s="1"/>
  <c r="H368" i="4"/>
  <c r="I368" i="4" s="1"/>
  <c r="J368" i="4" s="1"/>
  <c r="K392" i="4"/>
  <c r="L392" i="4" s="1"/>
  <c r="M392" i="4" s="1"/>
  <c r="N392" i="4" s="1"/>
  <c r="H392" i="4"/>
  <c r="I392" i="4" s="1"/>
  <c r="J392" i="4" s="1"/>
  <c r="H393" i="4"/>
  <c r="L28" i="4"/>
  <c r="M28" i="4" s="1"/>
  <c r="N28" i="4" s="1"/>
  <c r="H29" i="4"/>
  <c r="I29" i="4" s="1"/>
  <c r="J29" i="4" s="1"/>
  <c r="H31" i="4"/>
  <c r="I31" i="4" s="1"/>
  <c r="J31" i="4" s="1"/>
  <c r="H19" i="4"/>
  <c r="H20" i="4"/>
  <c r="H21" i="4"/>
  <c r="H22" i="4"/>
  <c r="H23" i="4"/>
  <c r="K34" i="4" l="1"/>
  <c r="K35" i="4"/>
  <c r="H28" i="4"/>
  <c r="I28" i="4" s="1"/>
  <c r="J28" i="4" s="1"/>
  <c r="N43" i="4" l="1"/>
  <c r="K39" i="4"/>
  <c r="L39" i="4" s="1"/>
  <c r="M39" i="4" s="1"/>
  <c r="N39" i="4" s="1"/>
  <c r="K40" i="4"/>
  <c r="L40" i="4" s="1"/>
  <c r="M40" i="4" s="1"/>
  <c r="N40" i="4" s="1"/>
  <c r="K42" i="4"/>
  <c r="L42" i="4" s="1"/>
  <c r="M42" i="4" s="1"/>
  <c r="N42" i="4" s="1"/>
  <c r="K44" i="4"/>
  <c r="L44" i="4" s="1"/>
  <c r="M44" i="4" s="1"/>
  <c r="N44" i="4" s="1"/>
  <c r="K45" i="4"/>
  <c r="L45" i="4" s="1"/>
  <c r="M45" i="4" s="1"/>
  <c r="N45" i="4" s="1"/>
  <c r="K46" i="4"/>
  <c r="L46" i="4" s="1"/>
  <c r="M46" i="4" s="1"/>
  <c r="N46" i="4" s="1"/>
  <c r="K48" i="4"/>
  <c r="L48" i="4" s="1"/>
  <c r="M48" i="4" s="1"/>
  <c r="N48" i="4" s="1"/>
  <c r="K49" i="4"/>
  <c r="L49" i="4" s="1"/>
  <c r="M49" i="4" s="1"/>
  <c r="N49" i="4" s="1"/>
  <c r="K50" i="4"/>
  <c r="L50" i="4" s="1"/>
  <c r="M50" i="4" s="1"/>
  <c r="N50" i="4" s="1"/>
  <c r="K51" i="4"/>
  <c r="L51" i="4" s="1"/>
  <c r="M51" i="4" s="1"/>
  <c r="N51" i="4" s="1"/>
  <c r="K52" i="4"/>
  <c r="K53" i="4"/>
  <c r="L53" i="4" s="1"/>
  <c r="M53" i="4" s="1"/>
  <c r="N53" i="4" s="1"/>
  <c r="K54" i="4"/>
  <c r="L54" i="4" s="1"/>
  <c r="M54" i="4" s="1"/>
  <c r="N54" i="4" s="1"/>
  <c r="K55" i="4"/>
  <c r="L55" i="4" s="1"/>
  <c r="M55" i="4" s="1"/>
  <c r="N55" i="4" s="1"/>
  <c r="K56" i="4"/>
  <c r="L56" i="4" s="1"/>
  <c r="M56" i="4" s="1"/>
  <c r="N56" i="4" s="1"/>
  <c r="K57" i="4"/>
  <c r="L57" i="4" s="1"/>
  <c r="M57" i="4" s="1"/>
  <c r="N57" i="4" s="1"/>
  <c r="K58" i="4"/>
  <c r="L58" i="4" s="1"/>
  <c r="M58" i="4" s="1"/>
  <c r="N58" i="4" s="1"/>
  <c r="K59" i="4"/>
  <c r="L59" i="4" s="1"/>
  <c r="M59" i="4" s="1"/>
  <c r="N59" i="4" s="1"/>
  <c r="K60" i="4"/>
  <c r="L60" i="4" s="1"/>
  <c r="M60" i="4" s="1"/>
  <c r="N60" i="4" s="1"/>
  <c r="K61" i="4"/>
  <c r="L61" i="4" s="1"/>
  <c r="M61" i="4" s="1"/>
  <c r="N61" i="4" s="1"/>
  <c r="K62" i="4"/>
  <c r="L62" i="4" s="1"/>
  <c r="M62" i="4" s="1"/>
  <c r="N62" i="4" s="1"/>
  <c r="K63" i="4"/>
  <c r="L63" i="4" s="1"/>
  <c r="M63" i="4" s="1"/>
  <c r="N63" i="4" s="1"/>
  <c r="K64" i="4"/>
  <c r="L64" i="4" s="1"/>
  <c r="M64" i="4" s="1"/>
  <c r="N64" i="4" s="1"/>
  <c r="K65" i="4"/>
  <c r="L65" i="4" s="1"/>
  <c r="M65" i="4" s="1"/>
  <c r="N65" i="4" s="1"/>
  <c r="K66" i="4"/>
  <c r="L66" i="4" s="1"/>
  <c r="M66" i="4" s="1"/>
  <c r="N66" i="4" s="1"/>
  <c r="K67" i="4"/>
  <c r="L67" i="4" s="1"/>
  <c r="M67" i="4" s="1"/>
  <c r="N67" i="4" s="1"/>
  <c r="K68" i="4"/>
  <c r="L68" i="4" s="1"/>
  <c r="M68" i="4" s="1"/>
  <c r="N68" i="4" s="1"/>
  <c r="K69" i="4"/>
  <c r="L69" i="4" s="1"/>
  <c r="M69" i="4" s="1"/>
  <c r="N69" i="4" s="1"/>
  <c r="K70" i="4"/>
  <c r="L70" i="4" s="1"/>
  <c r="M70" i="4" s="1"/>
  <c r="N70" i="4" s="1"/>
  <c r="K71" i="4"/>
  <c r="L71" i="4" s="1"/>
  <c r="M71" i="4" s="1"/>
  <c r="N71" i="4" s="1"/>
  <c r="K72" i="4"/>
  <c r="L72" i="4" s="1"/>
  <c r="M72" i="4" s="1"/>
  <c r="N72" i="4" s="1"/>
  <c r="K73" i="4"/>
  <c r="L73" i="4" s="1"/>
  <c r="M73" i="4" s="1"/>
  <c r="N73" i="4" s="1"/>
  <c r="K74" i="4"/>
  <c r="L74" i="4" s="1"/>
  <c r="M74" i="4" s="1"/>
  <c r="N74" i="4" s="1"/>
  <c r="K75" i="4"/>
  <c r="L75" i="4" s="1"/>
  <c r="M75" i="4" s="1"/>
  <c r="N75" i="4" s="1"/>
  <c r="K76" i="4"/>
  <c r="L76" i="4" s="1"/>
  <c r="M76" i="4" s="1"/>
  <c r="N76" i="4" s="1"/>
  <c r="K77" i="4"/>
  <c r="L77" i="4" s="1"/>
  <c r="M77" i="4" s="1"/>
  <c r="N77" i="4" s="1"/>
  <c r="K79" i="4"/>
  <c r="L79" i="4" s="1"/>
  <c r="M79" i="4" s="1"/>
  <c r="N79" i="4" s="1"/>
  <c r="K80" i="4"/>
  <c r="L80" i="4" s="1"/>
  <c r="M80" i="4" s="1"/>
  <c r="N80" i="4" s="1"/>
  <c r="K81" i="4"/>
  <c r="L81" i="4" s="1"/>
  <c r="M81" i="4" s="1"/>
  <c r="N81" i="4" s="1"/>
  <c r="K82" i="4"/>
  <c r="L82" i="4" s="1"/>
  <c r="M82" i="4" s="1"/>
  <c r="N82" i="4" s="1"/>
  <c r="K83" i="4"/>
  <c r="L83" i="4" s="1"/>
  <c r="M83" i="4" s="1"/>
  <c r="N83" i="4" s="1"/>
  <c r="K84" i="4"/>
  <c r="L84" i="4" s="1"/>
  <c r="M84" i="4" s="1"/>
  <c r="N84" i="4" s="1"/>
  <c r="K85" i="4"/>
  <c r="L85" i="4" s="1"/>
  <c r="M85" i="4" s="1"/>
  <c r="N85" i="4" s="1"/>
  <c r="K86" i="4"/>
  <c r="L86" i="4" s="1"/>
  <c r="M86" i="4" s="1"/>
  <c r="N86" i="4" s="1"/>
  <c r="K87" i="4"/>
  <c r="L87" i="4" s="1"/>
  <c r="M87" i="4" s="1"/>
  <c r="N87" i="4" s="1"/>
  <c r="K88" i="4"/>
  <c r="L88" i="4" s="1"/>
  <c r="M88" i="4" s="1"/>
  <c r="N88" i="4" s="1"/>
  <c r="K89" i="4"/>
  <c r="L89" i="4" s="1"/>
  <c r="M89" i="4" s="1"/>
  <c r="N89" i="4" s="1"/>
  <c r="K90" i="4"/>
  <c r="L90" i="4" s="1"/>
  <c r="M90" i="4" s="1"/>
  <c r="N90" i="4" s="1"/>
  <c r="K91" i="4"/>
  <c r="L91" i="4" s="1"/>
  <c r="M91" i="4" s="1"/>
  <c r="N91" i="4" s="1"/>
  <c r="K92" i="4"/>
  <c r="L92" i="4" s="1"/>
  <c r="M92" i="4" s="1"/>
  <c r="N92" i="4" s="1"/>
  <c r="K93" i="4"/>
  <c r="L93" i="4" s="1"/>
  <c r="M93" i="4" s="1"/>
  <c r="N93" i="4" s="1"/>
  <c r="K94" i="4"/>
  <c r="L94" i="4" s="1"/>
  <c r="M94" i="4" s="1"/>
  <c r="N94" i="4" s="1"/>
  <c r="K95" i="4"/>
  <c r="L95" i="4" s="1"/>
  <c r="M95" i="4" s="1"/>
  <c r="N95" i="4" s="1"/>
  <c r="K96" i="4"/>
  <c r="L96" i="4" s="1"/>
  <c r="M96" i="4" s="1"/>
  <c r="N96" i="4" s="1"/>
  <c r="K97" i="4"/>
  <c r="L97" i="4" s="1"/>
  <c r="M97" i="4" s="1"/>
  <c r="N97" i="4" s="1"/>
  <c r="K98" i="4"/>
  <c r="L98" i="4" s="1"/>
  <c r="M98" i="4" s="1"/>
  <c r="N98" i="4" s="1"/>
  <c r="K99" i="4"/>
  <c r="L99" i="4" s="1"/>
  <c r="M99" i="4" s="1"/>
  <c r="N99" i="4" s="1"/>
  <c r="K100" i="4"/>
  <c r="L100" i="4" s="1"/>
  <c r="M100" i="4" s="1"/>
  <c r="N100" i="4" s="1"/>
  <c r="K101" i="4"/>
  <c r="L101" i="4" s="1"/>
  <c r="M101" i="4" s="1"/>
  <c r="N101" i="4" s="1"/>
  <c r="K102" i="4"/>
  <c r="L102" i="4" s="1"/>
  <c r="M102" i="4" s="1"/>
  <c r="N102" i="4" s="1"/>
  <c r="K104" i="4"/>
  <c r="L104" i="4" s="1"/>
  <c r="M104" i="4" s="1"/>
  <c r="N104" i="4" s="1"/>
  <c r="K105" i="4"/>
  <c r="L105" i="4" s="1"/>
  <c r="M105" i="4" s="1"/>
  <c r="N105" i="4" s="1"/>
  <c r="K106" i="4"/>
  <c r="L106" i="4" s="1"/>
  <c r="M106" i="4" s="1"/>
  <c r="N106" i="4" s="1"/>
  <c r="K107" i="4"/>
  <c r="L107" i="4" s="1"/>
  <c r="M107" i="4" s="1"/>
  <c r="N107" i="4" s="1"/>
  <c r="K108" i="4"/>
  <c r="L108" i="4" s="1"/>
  <c r="M108" i="4" s="1"/>
  <c r="N108" i="4" s="1"/>
  <c r="K109" i="4"/>
  <c r="L109" i="4" s="1"/>
  <c r="M109" i="4" s="1"/>
  <c r="N109" i="4" s="1"/>
  <c r="K110" i="4"/>
  <c r="L110" i="4" s="1"/>
  <c r="M110" i="4" s="1"/>
  <c r="N110" i="4" s="1"/>
  <c r="K111" i="4"/>
  <c r="L111" i="4" s="1"/>
  <c r="M111" i="4" s="1"/>
  <c r="N111" i="4" s="1"/>
  <c r="K112" i="4"/>
  <c r="L112" i="4" s="1"/>
  <c r="M112" i="4" s="1"/>
  <c r="N112" i="4" s="1"/>
  <c r="K113" i="4"/>
  <c r="L113" i="4" s="1"/>
  <c r="M113" i="4" s="1"/>
  <c r="N113" i="4" s="1"/>
  <c r="K114" i="4"/>
  <c r="L114" i="4" s="1"/>
  <c r="M114" i="4" s="1"/>
  <c r="N114" i="4" s="1"/>
  <c r="K115" i="4"/>
  <c r="L115" i="4" s="1"/>
  <c r="M115" i="4" s="1"/>
  <c r="N115" i="4" s="1"/>
  <c r="K116" i="4"/>
  <c r="L116" i="4" s="1"/>
  <c r="M116" i="4" s="1"/>
  <c r="N116" i="4" s="1"/>
  <c r="K117" i="4"/>
  <c r="L117" i="4" s="1"/>
  <c r="M117" i="4" s="1"/>
  <c r="N117" i="4" s="1"/>
  <c r="K118" i="4"/>
  <c r="L118" i="4" s="1"/>
  <c r="M118" i="4" s="1"/>
  <c r="N118" i="4" s="1"/>
  <c r="K119" i="4"/>
  <c r="L119" i="4" s="1"/>
  <c r="M119" i="4" s="1"/>
  <c r="N119" i="4" s="1"/>
  <c r="K120" i="4"/>
  <c r="L120" i="4" s="1"/>
  <c r="M120" i="4" s="1"/>
  <c r="N120" i="4" s="1"/>
  <c r="K121" i="4"/>
  <c r="L121" i="4" s="1"/>
  <c r="M121" i="4" s="1"/>
  <c r="N121" i="4" s="1"/>
  <c r="K122" i="4"/>
  <c r="L122" i="4" s="1"/>
  <c r="M122" i="4" s="1"/>
  <c r="N122" i="4" s="1"/>
  <c r="K123" i="4"/>
  <c r="L123" i="4" s="1"/>
  <c r="M123" i="4" s="1"/>
  <c r="N123" i="4" s="1"/>
  <c r="K124" i="4"/>
  <c r="L124" i="4" s="1"/>
  <c r="M124" i="4" s="1"/>
  <c r="N124" i="4" s="1"/>
  <c r="K125" i="4"/>
  <c r="L125" i="4" s="1"/>
  <c r="M125" i="4" s="1"/>
  <c r="N125" i="4" s="1"/>
  <c r="K126" i="4"/>
  <c r="L126" i="4" s="1"/>
  <c r="M126" i="4" s="1"/>
  <c r="N126" i="4" s="1"/>
  <c r="K127" i="4"/>
  <c r="L127" i="4" s="1"/>
  <c r="M127" i="4" s="1"/>
  <c r="N127" i="4" s="1"/>
  <c r="K128" i="4"/>
  <c r="L128" i="4" s="1"/>
  <c r="M128" i="4" s="1"/>
  <c r="N128" i="4" s="1"/>
  <c r="K129" i="4"/>
  <c r="L129" i="4" s="1"/>
  <c r="M129" i="4" s="1"/>
  <c r="N129" i="4" s="1"/>
  <c r="K130" i="4"/>
  <c r="L130" i="4" s="1"/>
  <c r="M130" i="4" s="1"/>
  <c r="N130" i="4" s="1"/>
  <c r="K131" i="4"/>
  <c r="L131" i="4" s="1"/>
  <c r="M131" i="4" s="1"/>
  <c r="N131" i="4" s="1"/>
  <c r="L132" i="4"/>
  <c r="M132" i="4" s="1"/>
  <c r="N132" i="4" s="1"/>
  <c r="K133" i="4"/>
  <c r="L133" i="4" s="1"/>
  <c r="M133" i="4" s="1"/>
  <c r="N133" i="4" s="1"/>
  <c r="K134" i="4"/>
  <c r="L134" i="4" s="1"/>
  <c r="M134" i="4" s="1"/>
  <c r="N134" i="4" s="1"/>
  <c r="K135" i="4"/>
  <c r="L135" i="4" s="1"/>
  <c r="M135" i="4" s="1"/>
  <c r="N135" i="4" s="1"/>
  <c r="K136" i="4"/>
  <c r="L136" i="4" s="1"/>
  <c r="M136" i="4" s="1"/>
  <c r="N136" i="4" s="1"/>
  <c r="K137" i="4"/>
  <c r="L137" i="4" s="1"/>
  <c r="M137" i="4" s="1"/>
  <c r="N137" i="4" s="1"/>
  <c r="K138" i="4"/>
  <c r="L138" i="4" s="1"/>
  <c r="M138" i="4" s="1"/>
  <c r="N138" i="4" s="1"/>
  <c r="K139" i="4"/>
  <c r="L139" i="4" s="1"/>
  <c r="M139" i="4" s="1"/>
  <c r="N139" i="4" s="1"/>
  <c r="K140" i="4"/>
  <c r="L140" i="4" s="1"/>
  <c r="M140" i="4" s="1"/>
  <c r="N140" i="4" s="1"/>
  <c r="K141" i="4"/>
  <c r="L141" i="4" s="1"/>
  <c r="M141" i="4" s="1"/>
  <c r="N141" i="4" s="1"/>
  <c r="K142" i="4"/>
  <c r="L142" i="4" s="1"/>
  <c r="M142" i="4" s="1"/>
  <c r="N142" i="4" s="1"/>
  <c r="K143" i="4"/>
  <c r="L143" i="4" s="1"/>
  <c r="M143" i="4" s="1"/>
  <c r="N143" i="4" s="1"/>
  <c r="K144" i="4"/>
  <c r="L144" i="4" s="1"/>
  <c r="M144" i="4" s="1"/>
  <c r="N144" i="4" s="1"/>
  <c r="K145" i="4"/>
  <c r="L145" i="4" s="1"/>
  <c r="M145" i="4" s="1"/>
  <c r="N145" i="4" s="1"/>
  <c r="K146" i="4"/>
  <c r="L146" i="4" s="1"/>
  <c r="M146" i="4" s="1"/>
  <c r="N146" i="4" s="1"/>
  <c r="K147" i="4"/>
  <c r="L147" i="4" s="1"/>
  <c r="M147" i="4" s="1"/>
  <c r="N147" i="4" s="1"/>
  <c r="K148" i="4"/>
  <c r="L148" i="4" s="1"/>
  <c r="M148" i="4" s="1"/>
  <c r="N148" i="4" s="1"/>
  <c r="K149" i="4"/>
  <c r="L149" i="4" s="1"/>
  <c r="M149" i="4" s="1"/>
  <c r="N149" i="4" s="1"/>
  <c r="K150" i="4"/>
  <c r="L150" i="4" s="1"/>
  <c r="M150" i="4" s="1"/>
  <c r="N150" i="4" s="1"/>
  <c r="K151" i="4"/>
  <c r="L151" i="4" s="1"/>
  <c r="M151" i="4" s="1"/>
  <c r="N151" i="4" s="1"/>
  <c r="K152" i="4"/>
  <c r="L152" i="4" s="1"/>
  <c r="M152" i="4" s="1"/>
  <c r="N152" i="4" s="1"/>
  <c r="K153" i="4"/>
  <c r="L153" i="4" s="1"/>
  <c r="M153" i="4" s="1"/>
  <c r="N153" i="4" s="1"/>
  <c r="K154" i="4"/>
  <c r="L154" i="4" s="1"/>
  <c r="M154" i="4" s="1"/>
  <c r="N154" i="4" s="1"/>
  <c r="K155" i="4"/>
  <c r="L155" i="4" s="1"/>
  <c r="M155" i="4" s="1"/>
  <c r="N155" i="4" s="1"/>
  <c r="K156" i="4"/>
  <c r="L156" i="4" s="1"/>
  <c r="M156" i="4" s="1"/>
  <c r="N156" i="4" s="1"/>
  <c r="K157" i="4"/>
  <c r="L157" i="4" s="1"/>
  <c r="M157" i="4" s="1"/>
  <c r="N157" i="4" s="1"/>
  <c r="K158" i="4"/>
  <c r="L158" i="4" s="1"/>
  <c r="M158" i="4" s="1"/>
  <c r="N158" i="4" s="1"/>
  <c r="K159" i="4"/>
  <c r="L159" i="4" s="1"/>
  <c r="K160" i="4"/>
  <c r="L160" i="4" s="1"/>
  <c r="M160" i="4" s="1"/>
  <c r="N160" i="4" s="1"/>
  <c r="K161" i="4"/>
  <c r="L161" i="4" s="1"/>
  <c r="M161" i="4" s="1"/>
  <c r="N161" i="4" s="1"/>
  <c r="K162" i="4"/>
  <c r="L162" i="4" s="1"/>
  <c r="M162" i="4" s="1"/>
  <c r="N162" i="4" s="1"/>
  <c r="K163" i="4"/>
  <c r="L163" i="4" s="1"/>
  <c r="M163" i="4" s="1"/>
  <c r="N163" i="4" s="1"/>
  <c r="K164" i="4"/>
  <c r="L164" i="4" s="1"/>
  <c r="M164" i="4" s="1"/>
  <c r="N164" i="4" s="1"/>
  <c r="K165" i="4"/>
  <c r="L165" i="4" s="1"/>
  <c r="M165" i="4" s="1"/>
  <c r="N165" i="4" s="1"/>
  <c r="K166" i="4"/>
  <c r="L166" i="4" s="1"/>
  <c r="M166" i="4" s="1"/>
  <c r="N166" i="4" s="1"/>
  <c r="K167" i="4"/>
  <c r="L167" i="4" s="1"/>
  <c r="M167" i="4" s="1"/>
  <c r="N167" i="4" s="1"/>
  <c r="K168" i="4"/>
  <c r="L168" i="4" s="1"/>
  <c r="M168" i="4" s="1"/>
  <c r="N168" i="4" s="1"/>
  <c r="K169" i="4"/>
  <c r="L169" i="4" s="1"/>
  <c r="M169" i="4" s="1"/>
  <c r="N169" i="4" s="1"/>
  <c r="K171" i="4"/>
  <c r="L171" i="4" s="1"/>
  <c r="M171" i="4" s="1"/>
  <c r="N171" i="4" s="1"/>
  <c r="K172" i="4"/>
  <c r="L172" i="4" s="1"/>
  <c r="M172" i="4" s="1"/>
  <c r="N172" i="4" s="1"/>
  <c r="K173" i="4"/>
  <c r="L173" i="4" s="1"/>
  <c r="M173" i="4" s="1"/>
  <c r="N173" i="4" s="1"/>
  <c r="K174" i="4"/>
  <c r="L174" i="4" s="1"/>
  <c r="M174" i="4" s="1"/>
  <c r="N174" i="4" s="1"/>
  <c r="K175" i="4"/>
  <c r="L175" i="4" s="1"/>
  <c r="M175" i="4" s="1"/>
  <c r="N175" i="4" s="1"/>
  <c r="K176" i="4"/>
  <c r="L176" i="4" s="1"/>
  <c r="M176" i="4" s="1"/>
  <c r="N176" i="4" s="1"/>
  <c r="K177" i="4"/>
  <c r="L177" i="4" s="1"/>
  <c r="M177" i="4" s="1"/>
  <c r="N177" i="4" s="1"/>
  <c r="K178" i="4"/>
  <c r="L178" i="4" s="1"/>
  <c r="M178" i="4" s="1"/>
  <c r="N178" i="4" s="1"/>
  <c r="K179" i="4"/>
  <c r="L179" i="4" s="1"/>
  <c r="M179" i="4" s="1"/>
  <c r="N179" i="4" s="1"/>
  <c r="K180" i="4"/>
  <c r="L180" i="4" s="1"/>
  <c r="M180" i="4" s="1"/>
  <c r="N180" i="4" s="1"/>
  <c r="K181" i="4"/>
  <c r="L181" i="4" s="1"/>
  <c r="M181" i="4" s="1"/>
  <c r="N181" i="4" s="1"/>
  <c r="K182" i="4"/>
  <c r="L182" i="4" s="1"/>
  <c r="M182" i="4" s="1"/>
  <c r="N182" i="4" s="1"/>
  <c r="K183" i="4"/>
  <c r="L183" i="4" s="1"/>
  <c r="M183" i="4" s="1"/>
  <c r="N183" i="4" s="1"/>
  <c r="K184" i="4"/>
  <c r="L184" i="4" s="1"/>
  <c r="M184" i="4" s="1"/>
  <c r="N184" i="4" s="1"/>
  <c r="K185" i="4"/>
  <c r="L185" i="4" s="1"/>
  <c r="M185" i="4" s="1"/>
  <c r="N185" i="4" s="1"/>
  <c r="K186" i="4"/>
  <c r="L186" i="4" s="1"/>
  <c r="M186" i="4" s="1"/>
  <c r="N186" i="4" s="1"/>
  <c r="K187" i="4"/>
  <c r="L187" i="4" s="1"/>
  <c r="M187" i="4" s="1"/>
  <c r="N187" i="4" s="1"/>
  <c r="K188" i="4"/>
  <c r="L188" i="4" s="1"/>
  <c r="M188" i="4" s="1"/>
  <c r="N188" i="4" s="1"/>
  <c r="K189" i="4"/>
  <c r="L189" i="4" s="1"/>
  <c r="M189" i="4" s="1"/>
  <c r="N189" i="4" s="1"/>
  <c r="K190" i="4"/>
  <c r="L190" i="4" s="1"/>
  <c r="M190" i="4" s="1"/>
  <c r="N190" i="4" s="1"/>
  <c r="K191" i="4"/>
  <c r="L191" i="4" s="1"/>
  <c r="M191" i="4" s="1"/>
  <c r="N191" i="4" s="1"/>
  <c r="K192" i="4"/>
  <c r="L192" i="4" s="1"/>
  <c r="M192" i="4" s="1"/>
  <c r="N192" i="4" s="1"/>
  <c r="K193" i="4"/>
  <c r="L193" i="4" s="1"/>
  <c r="M193" i="4" s="1"/>
  <c r="N193" i="4" s="1"/>
  <c r="K194" i="4"/>
  <c r="L194" i="4" s="1"/>
  <c r="M194" i="4" s="1"/>
  <c r="N194" i="4" s="1"/>
  <c r="K195" i="4"/>
  <c r="L195" i="4" s="1"/>
  <c r="M195" i="4" s="1"/>
  <c r="N195" i="4" s="1"/>
  <c r="K196" i="4"/>
  <c r="L196" i="4" s="1"/>
  <c r="M196" i="4" s="1"/>
  <c r="N196" i="4" s="1"/>
  <c r="K197" i="4"/>
  <c r="L197" i="4" s="1"/>
  <c r="M197" i="4" s="1"/>
  <c r="N197" i="4" s="1"/>
  <c r="K198" i="4"/>
  <c r="L198" i="4" s="1"/>
  <c r="M198" i="4" s="1"/>
  <c r="N198" i="4" s="1"/>
  <c r="K199" i="4"/>
  <c r="L199" i="4" s="1"/>
  <c r="M199" i="4" s="1"/>
  <c r="N199" i="4" s="1"/>
  <c r="K200" i="4"/>
  <c r="L200" i="4" s="1"/>
  <c r="M200" i="4" s="1"/>
  <c r="N200" i="4" s="1"/>
  <c r="K201" i="4"/>
  <c r="L201" i="4" s="1"/>
  <c r="M201" i="4" s="1"/>
  <c r="N201" i="4" s="1"/>
  <c r="K202" i="4"/>
  <c r="L202" i="4" s="1"/>
  <c r="M202" i="4" s="1"/>
  <c r="N202" i="4" s="1"/>
  <c r="K203" i="4"/>
  <c r="L203" i="4" s="1"/>
  <c r="M203" i="4" s="1"/>
  <c r="N203" i="4" s="1"/>
  <c r="K204" i="4"/>
  <c r="L204" i="4" s="1"/>
  <c r="M204" i="4" s="1"/>
  <c r="N204" i="4" s="1"/>
  <c r="K205" i="4"/>
  <c r="L205" i="4" s="1"/>
  <c r="M205" i="4" s="1"/>
  <c r="N205" i="4" s="1"/>
  <c r="K207" i="4"/>
  <c r="L207" i="4" s="1"/>
  <c r="M207" i="4" s="1"/>
  <c r="N207" i="4" s="1"/>
  <c r="K208" i="4"/>
  <c r="L208" i="4" s="1"/>
  <c r="M208" i="4" s="1"/>
  <c r="N208" i="4" s="1"/>
  <c r="K209" i="4"/>
  <c r="L209" i="4" s="1"/>
  <c r="M209" i="4" s="1"/>
  <c r="N209" i="4" s="1"/>
  <c r="K210" i="4"/>
  <c r="L210" i="4" s="1"/>
  <c r="M210" i="4" s="1"/>
  <c r="N210" i="4" s="1"/>
  <c r="K212" i="4"/>
  <c r="L212" i="4" s="1"/>
  <c r="M212" i="4" s="1"/>
  <c r="N212" i="4" s="1"/>
  <c r="K213" i="4"/>
  <c r="L213" i="4" s="1"/>
  <c r="M213" i="4" s="1"/>
  <c r="N213" i="4" s="1"/>
  <c r="K214" i="4"/>
  <c r="L214" i="4" s="1"/>
  <c r="M214" i="4" s="1"/>
  <c r="N214" i="4" s="1"/>
  <c r="K215" i="4"/>
  <c r="L215" i="4" s="1"/>
  <c r="M215" i="4" s="1"/>
  <c r="N215" i="4" s="1"/>
  <c r="K216" i="4"/>
  <c r="L216" i="4" s="1"/>
  <c r="M216" i="4" s="1"/>
  <c r="N216" i="4" s="1"/>
  <c r="K217" i="4"/>
  <c r="L217" i="4" s="1"/>
  <c r="M217" i="4" s="1"/>
  <c r="N217" i="4" s="1"/>
  <c r="K218" i="4"/>
  <c r="L218" i="4" s="1"/>
  <c r="M218" i="4" s="1"/>
  <c r="N218" i="4" s="1"/>
  <c r="K219" i="4"/>
  <c r="L219" i="4" s="1"/>
  <c r="M219" i="4" s="1"/>
  <c r="N219" i="4" s="1"/>
  <c r="K220" i="4"/>
  <c r="L220" i="4" s="1"/>
  <c r="M220" i="4" s="1"/>
  <c r="N220" i="4" s="1"/>
  <c r="K221" i="4"/>
  <c r="L221" i="4" s="1"/>
  <c r="M221" i="4" s="1"/>
  <c r="N221" i="4" s="1"/>
  <c r="K222" i="4"/>
  <c r="L222" i="4" s="1"/>
  <c r="M222" i="4" s="1"/>
  <c r="N222" i="4" s="1"/>
  <c r="K223" i="4"/>
  <c r="L223" i="4" s="1"/>
  <c r="M223" i="4" s="1"/>
  <c r="N223" i="4" s="1"/>
  <c r="K224" i="4"/>
  <c r="L224" i="4" s="1"/>
  <c r="M224" i="4" s="1"/>
  <c r="N224" i="4" s="1"/>
  <c r="K225" i="4"/>
  <c r="L225" i="4" s="1"/>
  <c r="M225" i="4" s="1"/>
  <c r="N225" i="4" s="1"/>
  <c r="K226" i="4"/>
  <c r="L226" i="4" s="1"/>
  <c r="M226" i="4" s="1"/>
  <c r="N226" i="4" s="1"/>
  <c r="K227" i="4"/>
  <c r="L227" i="4" s="1"/>
  <c r="M227" i="4" s="1"/>
  <c r="N227" i="4" s="1"/>
  <c r="K228" i="4"/>
  <c r="L228" i="4" s="1"/>
  <c r="M228" i="4" s="1"/>
  <c r="N228" i="4" s="1"/>
  <c r="K229" i="4"/>
  <c r="L229" i="4" s="1"/>
  <c r="M229" i="4" s="1"/>
  <c r="N229" i="4" s="1"/>
  <c r="K230" i="4"/>
  <c r="L230" i="4" s="1"/>
  <c r="M230" i="4" s="1"/>
  <c r="N230" i="4" s="1"/>
  <c r="K231" i="4"/>
  <c r="L231" i="4" s="1"/>
  <c r="M231" i="4" s="1"/>
  <c r="N231" i="4" s="1"/>
  <c r="K232" i="4"/>
  <c r="L232" i="4" s="1"/>
  <c r="M232" i="4" s="1"/>
  <c r="N232" i="4" s="1"/>
  <c r="K233" i="4"/>
  <c r="L233" i="4" s="1"/>
  <c r="M233" i="4" s="1"/>
  <c r="N233" i="4" s="1"/>
  <c r="K234" i="4"/>
  <c r="L234" i="4" s="1"/>
  <c r="M234" i="4" s="1"/>
  <c r="N234" i="4" s="1"/>
  <c r="K235" i="4"/>
  <c r="L235" i="4" s="1"/>
  <c r="M235" i="4" s="1"/>
  <c r="N235" i="4" s="1"/>
  <c r="K236" i="4"/>
  <c r="L236" i="4" s="1"/>
  <c r="M236" i="4" s="1"/>
  <c r="N236" i="4" s="1"/>
  <c r="K237" i="4"/>
  <c r="L237" i="4" s="1"/>
  <c r="M237" i="4" s="1"/>
  <c r="N237" i="4" s="1"/>
  <c r="K238" i="4"/>
  <c r="L238" i="4" s="1"/>
  <c r="M238" i="4" s="1"/>
  <c r="N238" i="4" s="1"/>
  <c r="K239" i="4"/>
  <c r="L239" i="4" s="1"/>
  <c r="M239" i="4" s="1"/>
  <c r="N239" i="4" s="1"/>
  <c r="K240" i="4"/>
  <c r="L240" i="4" s="1"/>
  <c r="M240" i="4" s="1"/>
  <c r="N240" i="4" s="1"/>
  <c r="K241" i="4"/>
  <c r="L241" i="4" s="1"/>
  <c r="M241" i="4" s="1"/>
  <c r="N241" i="4" s="1"/>
  <c r="K242" i="4"/>
  <c r="L242" i="4" s="1"/>
  <c r="M242" i="4" s="1"/>
  <c r="N242" i="4" s="1"/>
  <c r="K243" i="4"/>
  <c r="L243" i="4" s="1"/>
  <c r="M243" i="4" s="1"/>
  <c r="N243" i="4" s="1"/>
  <c r="K244" i="4"/>
  <c r="L244" i="4" s="1"/>
  <c r="M244" i="4" s="1"/>
  <c r="N244" i="4" s="1"/>
  <c r="K245" i="4"/>
  <c r="L245" i="4" s="1"/>
  <c r="M245" i="4" s="1"/>
  <c r="N245" i="4" s="1"/>
  <c r="K246" i="4"/>
  <c r="L246" i="4" s="1"/>
  <c r="M246" i="4" s="1"/>
  <c r="N246" i="4" s="1"/>
  <c r="K247" i="4"/>
  <c r="L247" i="4" s="1"/>
  <c r="M247" i="4" s="1"/>
  <c r="N247" i="4" s="1"/>
  <c r="K248" i="4"/>
  <c r="L248" i="4" s="1"/>
  <c r="M248" i="4" s="1"/>
  <c r="N248" i="4" s="1"/>
  <c r="K249" i="4"/>
  <c r="L249" i="4" s="1"/>
  <c r="M249" i="4" s="1"/>
  <c r="N249" i="4" s="1"/>
  <c r="K250" i="4"/>
  <c r="L250" i="4" s="1"/>
  <c r="M250" i="4" s="1"/>
  <c r="N250" i="4" s="1"/>
  <c r="K251" i="4"/>
  <c r="L251" i="4" s="1"/>
  <c r="M251" i="4" s="1"/>
  <c r="N251" i="4" s="1"/>
  <c r="K252" i="4"/>
  <c r="L252" i="4" s="1"/>
  <c r="M252" i="4" s="1"/>
  <c r="N252" i="4" s="1"/>
  <c r="K253" i="4"/>
  <c r="L253" i="4" s="1"/>
  <c r="M253" i="4" s="1"/>
  <c r="N253" i="4" s="1"/>
  <c r="K254" i="4"/>
  <c r="L254" i="4" s="1"/>
  <c r="M254" i="4" s="1"/>
  <c r="N254" i="4" s="1"/>
  <c r="K255" i="4"/>
  <c r="L255" i="4" s="1"/>
  <c r="M255" i="4" s="1"/>
  <c r="N255" i="4" s="1"/>
  <c r="K256" i="4"/>
  <c r="L256" i="4" s="1"/>
  <c r="M256" i="4" s="1"/>
  <c r="N256" i="4" s="1"/>
  <c r="K257" i="4"/>
  <c r="L257" i="4" s="1"/>
  <c r="M257" i="4" s="1"/>
  <c r="N257" i="4" s="1"/>
  <c r="K258" i="4"/>
  <c r="L258" i="4" s="1"/>
  <c r="M258" i="4" s="1"/>
  <c r="N258" i="4" s="1"/>
  <c r="K259" i="4"/>
  <c r="L259" i="4" s="1"/>
  <c r="M259" i="4" s="1"/>
  <c r="N259" i="4" s="1"/>
  <c r="K260" i="4"/>
  <c r="L260" i="4" s="1"/>
  <c r="M260" i="4" s="1"/>
  <c r="N260" i="4" s="1"/>
  <c r="K261" i="4"/>
  <c r="L261" i="4" s="1"/>
  <c r="M261" i="4" s="1"/>
  <c r="N261" i="4" s="1"/>
  <c r="K262" i="4"/>
  <c r="L262" i="4" s="1"/>
  <c r="M262" i="4" s="1"/>
  <c r="N262" i="4" s="1"/>
  <c r="K263" i="4"/>
  <c r="L263" i="4" s="1"/>
  <c r="M263" i="4" s="1"/>
  <c r="N263" i="4" s="1"/>
  <c r="K264" i="4"/>
  <c r="L264" i="4" s="1"/>
  <c r="M264" i="4" s="1"/>
  <c r="N264" i="4" s="1"/>
  <c r="K265" i="4"/>
  <c r="L265" i="4" s="1"/>
  <c r="M265" i="4" s="1"/>
  <c r="N265" i="4" s="1"/>
  <c r="K266" i="4"/>
  <c r="L266" i="4" s="1"/>
  <c r="M266" i="4" s="1"/>
  <c r="N266" i="4" s="1"/>
  <c r="K267" i="4"/>
  <c r="L267" i="4" s="1"/>
  <c r="M267" i="4" s="1"/>
  <c r="N267" i="4" s="1"/>
  <c r="K268" i="4"/>
  <c r="L268" i="4" s="1"/>
  <c r="M268" i="4" s="1"/>
  <c r="N268" i="4" s="1"/>
  <c r="K269" i="4"/>
  <c r="L269" i="4" s="1"/>
  <c r="M269" i="4" s="1"/>
  <c r="N269" i="4" s="1"/>
  <c r="K270" i="4"/>
  <c r="L270" i="4" s="1"/>
  <c r="M270" i="4" s="1"/>
  <c r="N270" i="4" s="1"/>
  <c r="K271" i="4"/>
  <c r="L271" i="4" s="1"/>
  <c r="M271" i="4" s="1"/>
  <c r="N271" i="4" s="1"/>
  <c r="K272" i="4"/>
  <c r="L272" i="4" s="1"/>
  <c r="M272" i="4" s="1"/>
  <c r="N272" i="4" s="1"/>
  <c r="K273" i="4"/>
  <c r="L273" i="4" s="1"/>
  <c r="M273" i="4" s="1"/>
  <c r="N273" i="4" s="1"/>
  <c r="K274" i="4"/>
  <c r="L274" i="4" s="1"/>
  <c r="M274" i="4" s="1"/>
  <c r="N274" i="4" s="1"/>
  <c r="K275" i="4"/>
  <c r="L275" i="4" s="1"/>
  <c r="M275" i="4" s="1"/>
  <c r="N275" i="4" s="1"/>
  <c r="K276" i="4"/>
  <c r="L276" i="4" s="1"/>
  <c r="M276" i="4" s="1"/>
  <c r="N276" i="4" s="1"/>
  <c r="K277" i="4"/>
  <c r="L277" i="4" s="1"/>
  <c r="M277" i="4" s="1"/>
  <c r="N277" i="4" s="1"/>
  <c r="K278" i="4"/>
  <c r="L278" i="4" s="1"/>
  <c r="M278" i="4" s="1"/>
  <c r="N278" i="4" s="1"/>
  <c r="K279" i="4"/>
  <c r="L279" i="4" s="1"/>
  <c r="M279" i="4" s="1"/>
  <c r="N279" i="4" s="1"/>
  <c r="K280" i="4"/>
  <c r="L280" i="4" s="1"/>
  <c r="M280" i="4" s="1"/>
  <c r="N280" i="4" s="1"/>
  <c r="K281" i="4"/>
  <c r="L281" i="4" s="1"/>
  <c r="M281" i="4" s="1"/>
  <c r="N281" i="4" s="1"/>
  <c r="K282" i="4"/>
  <c r="L282" i="4" s="1"/>
  <c r="M282" i="4" s="1"/>
  <c r="N282" i="4" s="1"/>
  <c r="K283" i="4"/>
  <c r="L283" i="4" s="1"/>
  <c r="M283" i="4" s="1"/>
  <c r="N283" i="4" s="1"/>
  <c r="K284" i="4"/>
  <c r="L284" i="4" s="1"/>
  <c r="M284" i="4" s="1"/>
  <c r="N284" i="4" s="1"/>
  <c r="K285" i="4"/>
  <c r="L285" i="4" s="1"/>
  <c r="M285" i="4" s="1"/>
  <c r="N285" i="4" s="1"/>
  <c r="K286" i="4"/>
  <c r="L286" i="4" s="1"/>
  <c r="M286" i="4" s="1"/>
  <c r="N286" i="4" s="1"/>
  <c r="K287" i="4"/>
  <c r="L287" i="4" s="1"/>
  <c r="M287" i="4" s="1"/>
  <c r="N287" i="4" s="1"/>
  <c r="K288" i="4"/>
  <c r="L288" i="4" s="1"/>
  <c r="M288" i="4" s="1"/>
  <c r="N288" i="4" s="1"/>
  <c r="K289" i="4"/>
  <c r="L289" i="4" s="1"/>
  <c r="M289" i="4" s="1"/>
  <c r="N289" i="4" s="1"/>
  <c r="K290" i="4"/>
  <c r="L290" i="4" s="1"/>
  <c r="M290" i="4" s="1"/>
  <c r="N290" i="4" s="1"/>
  <c r="K291" i="4"/>
  <c r="L291" i="4" s="1"/>
  <c r="M291" i="4" s="1"/>
  <c r="N291" i="4" s="1"/>
  <c r="K292" i="4"/>
  <c r="L292" i="4" s="1"/>
  <c r="M292" i="4" s="1"/>
  <c r="N292" i="4" s="1"/>
  <c r="K293" i="4"/>
  <c r="L293" i="4" s="1"/>
  <c r="M293" i="4" s="1"/>
  <c r="N293" i="4" s="1"/>
  <c r="K294" i="4"/>
  <c r="L294" i="4" s="1"/>
  <c r="M294" i="4" s="1"/>
  <c r="N294" i="4" s="1"/>
  <c r="K295" i="4"/>
  <c r="L295" i="4" s="1"/>
  <c r="M295" i="4" s="1"/>
  <c r="N295" i="4" s="1"/>
  <c r="K296" i="4"/>
  <c r="L296" i="4" s="1"/>
  <c r="M296" i="4" s="1"/>
  <c r="N296" i="4" s="1"/>
  <c r="K297" i="4"/>
  <c r="L297" i="4" s="1"/>
  <c r="M297" i="4" s="1"/>
  <c r="N297" i="4" s="1"/>
  <c r="K298" i="4"/>
  <c r="L298" i="4" s="1"/>
  <c r="M298" i="4" s="1"/>
  <c r="N298" i="4" s="1"/>
  <c r="K299" i="4"/>
  <c r="L299" i="4" s="1"/>
  <c r="M299" i="4" s="1"/>
  <c r="N299" i="4" s="1"/>
  <c r="K300" i="4"/>
  <c r="L300" i="4" s="1"/>
  <c r="M300" i="4" s="1"/>
  <c r="N300" i="4" s="1"/>
  <c r="K302" i="4"/>
  <c r="L302" i="4" s="1"/>
  <c r="M302" i="4" s="1"/>
  <c r="N302" i="4" s="1"/>
  <c r="K303" i="4"/>
  <c r="L303" i="4" s="1"/>
  <c r="M303" i="4" s="1"/>
  <c r="N303" i="4" s="1"/>
  <c r="K304" i="4"/>
  <c r="L304" i="4" s="1"/>
  <c r="M304" i="4" s="1"/>
  <c r="N304" i="4" s="1"/>
  <c r="K306" i="4"/>
  <c r="L306" i="4" s="1"/>
  <c r="M306" i="4" s="1"/>
  <c r="N306" i="4" s="1"/>
  <c r="K307" i="4"/>
  <c r="L307" i="4" s="1"/>
  <c r="M307" i="4" s="1"/>
  <c r="N307" i="4" s="1"/>
  <c r="K308" i="4"/>
  <c r="L308" i="4" s="1"/>
  <c r="M308" i="4" s="1"/>
  <c r="N308" i="4" s="1"/>
  <c r="K309" i="4"/>
  <c r="L309" i="4" s="1"/>
  <c r="M309" i="4" s="1"/>
  <c r="N309" i="4" s="1"/>
  <c r="K310" i="4"/>
  <c r="L310" i="4" s="1"/>
  <c r="M310" i="4" s="1"/>
  <c r="N310" i="4" s="1"/>
  <c r="K311" i="4"/>
  <c r="L311" i="4" s="1"/>
  <c r="M311" i="4" s="1"/>
  <c r="N311" i="4" s="1"/>
  <c r="K312" i="4"/>
  <c r="L312" i="4" s="1"/>
  <c r="M312" i="4" s="1"/>
  <c r="N312" i="4" s="1"/>
  <c r="K313" i="4"/>
  <c r="L313" i="4" s="1"/>
  <c r="M313" i="4" s="1"/>
  <c r="N313" i="4" s="1"/>
  <c r="K314" i="4"/>
  <c r="L314" i="4" s="1"/>
  <c r="M314" i="4" s="1"/>
  <c r="N314" i="4" s="1"/>
  <c r="K315" i="4"/>
  <c r="L315" i="4" s="1"/>
  <c r="M315" i="4" s="1"/>
  <c r="N315" i="4" s="1"/>
  <c r="K316" i="4"/>
  <c r="L316" i="4" s="1"/>
  <c r="M316" i="4" s="1"/>
  <c r="N316" i="4" s="1"/>
  <c r="K317" i="4"/>
  <c r="L317" i="4" s="1"/>
  <c r="M317" i="4" s="1"/>
  <c r="N317" i="4" s="1"/>
  <c r="K318" i="4"/>
  <c r="L318" i="4" s="1"/>
  <c r="M318" i="4" s="1"/>
  <c r="N318" i="4" s="1"/>
  <c r="K319" i="4"/>
  <c r="L319" i="4" s="1"/>
  <c r="M319" i="4" s="1"/>
  <c r="N319" i="4" s="1"/>
  <c r="K320" i="4"/>
  <c r="L320" i="4" s="1"/>
  <c r="M320" i="4" s="1"/>
  <c r="N320" i="4" s="1"/>
  <c r="K321" i="4"/>
  <c r="L321" i="4" s="1"/>
  <c r="M321" i="4" s="1"/>
  <c r="N321" i="4" s="1"/>
  <c r="K322" i="4"/>
  <c r="L322" i="4" s="1"/>
  <c r="M322" i="4" s="1"/>
  <c r="N322" i="4" s="1"/>
  <c r="K323" i="4"/>
  <c r="L323" i="4" s="1"/>
  <c r="M323" i="4" s="1"/>
  <c r="N323" i="4" s="1"/>
  <c r="K324" i="4"/>
  <c r="L324" i="4" s="1"/>
  <c r="M324" i="4" s="1"/>
  <c r="N324" i="4" s="1"/>
  <c r="K325" i="4"/>
  <c r="L325" i="4" s="1"/>
  <c r="M325" i="4" s="1"/>
  <c r="N325" i="4" s="1"/>
  <c r="K326" i="4"/>
  <c r="L326" i="4" s="1"/>
  <c r="M326" i="4" s="1"/>
  <c r="N326" i="4" s="1"/>
  <c r="K327" i="4"/>
  <c r="L327" i="4" s="1"/>
  <c r="M327" i="4" s="1"/>
  <c r="N327" i="4" s="1"/>
  <c r="K328" i="4"/>
  <c r="L328" i="4" s="1"/>
  <c r="M328" i="4" s="1"/>
  <c r="N328" i="4" s="1"/>
  <c r="K329" i="4"/>
  <c r="L329" i="4" s="1"/>
  <c r="M329" i="4" s="1"/>
  <c r="N329" i="4" s="1"/>
  <c r="K330" i="4"/>
  <c r="L330" i="4" s="1"/>
  <c r="M330" i="4" s="1"/>
  <c r="N330" i="4" s="1"/>
  <c r="K331" i="4"/>
  <c r="L331" i="4" s="1"/>
  <c r="M331" i="4" s="1"/>
  <c r="N331" i="4" s="1"/>
  <c r="K332" i="4"/>
  <c r="L332" i="4" s="1"/>
  <c r="M332" i="4" s="1"/>
  <c r="N332" i="4" s="1"/>
  <c r="K333" i="4"/>
  <c r="L333" i="4" s="1"/>
  <c r="M333" i="4" s="1"/>
  <c r="N333" i="4" s="1"/>
  <c r="K334" i="4"/>
  <c r="L334" i="4" s="1"/>
  <c r="M334" i="4" s="1"/>
  <c r="N334" i="4" s="1"/>
  <c r="K335" i="4"/>
  <c r="L335" i="4" s="1"/>
  <c r="M335" i="4" s="1"/>
  <c r="N335" i="4" s="1"/>
  <c r="K336" i="4"/>
  <c r="L336" i="4" s="1"/>
  <c r="M336" i="4" s="1"/>
  <c r="N336" i="4" s="1"/>
  <c r="K337" i="4"/>
  <c r="L337" i="4" s="1"/>
  <c r="M337" i="4" s="1"/>
  <c r="N337" i="4" s="1"/>
  <c r="K338" i="4"/>
  <c r="L338" i="4" s="1"/>
  <c r="M338" i="4" s="1"/>
  <c r="N338" i="4" s="1"/>
  <c r="K339" i="4"/>
  <c r="L339" i="4" s="1"/>
  <c r="M339" i="4" s="1"/>
  <c r="N339" i="4" s="1"/>
  <c r="K341" i="4"/>
  <c r="L341" i="4" s="1"/>
  <c r="M341" i="4" s="1"/>
  <c r="N341" i="4" s="1"/>
  <c r="K342" i="4"/>
  <c r="L342" i="4" s="1"/>
  <c r="M342" i="4" s="1"/>
  <c r="N342" i="4" s="1"/>
  <c r="K343" i="4"/>
  <c r="L343" i="4" s="1"/>
  <c r="M343" i="4" s="1"/>
  <c r="N343" i="4" s="1"/>
  <c r="K345" i="4"/>
  <c r="L345" i="4" s="1"/>
  <c r="M345" i="4" s="1"/>
  <c r="N345" i="4" s="1"/>
  <c r="K347" i="4"/>
  <c r="L347" i="4" s="1"/>
  <c r="M347" i="4" s="1"/>
  <c r="N347" i="4" s="1"/>
  <c r="K348" i="4"/>
  <c r="L348" i="4" s="1"/>
  <c r="M348" i="4" s="1"/>
  <c r="N348" i="4" s="1"/>
  <c r="K349" i="4"/>
  <c r="L349" i="4" s="1"/>
  <c r="M349" i="4" s="1"/>
  <c r="N349" i="4" s="1"/>
  <c r="K350" i="4"/>
  <c r="L350" i="4" s="1"/>
  <c r="M350" i="4" s="1"/>
  <c r="N350" i="4" s="1"/>
  <c r="K351" i="4"/>
  <c r="L351" i="4" s="1"/>
  <c r="M351" i="4" s="1"/>
  <c r="N351" i="4" s="1"/>
  <c r="K352" i="4"/>
  <c r="L352" i="4" s="1"/>
  <c r="M352" i="4" s="1"/>
  <c r="N352" i="4" s="1"/>
  <c r="K354" i="4"/>
  <c r="L354" i="4" s="1"/>
  <c r="M354" i="4" s="1"/>
  <c r="N354" i="4" s="1"/>
  <c r="K355" i="4"/>
  <c r="L355" i="4" s="1"/>
  <c r="M355" i="4" s="1"/>
  <c r="N355" i="4" s="1"/>
  <c r="K356" i="4"/>
  <c r="L356" i="4" s="1"/>
  <c r="M356" i="4" s="1"/>
  <c r="N356" i="4" s="1"/>
  <c r="L370" i="4"/>
  <c r="M370" i="4" s="1"/>
  <c r="N370" i="4" s="1"/>
  <c r="K371" i="4"/>
  <c r="L371" i="4" s="1"/>
  <c r="M371" i="4" s="1"/>
  <c r="N371" i="4" s="1"/>
  <c r="K372" i="4"/>
  <c r="L372" i="4" s="1"/>
  <c r="M372" i="4" s="1"/>
  <c r="N372" i="4" s="1"/>
  <c r="K373" i="4"/>
  <c r="L373" i="4" s="1"/>
  <c r="M373" i="4" s="1"/>
  <c r="N373" i="4" s="1"/>
  <c r="K375" i="4"/>
  <c r="L375" i="4" s="1"/>
  <c r="M375" i="4" s="1"/>
  <c r="N375" i="4" s="1"/>
  <c r="K376" i="4"/>
  <c r="L376" i="4" s="1"/>
  <c r="M376" i="4" s="1"/>
  <c r="N376" i="4" s="1"/>
  <c r="K377" i="4"/>
  <c r="L377" i="4" s="1"/>
  <c r="M377" i="4" s="1"/>
  <c r="N377" i="4" s="1"/>
  <c r="K378" i="4"/>
  <c r="L378" i="4" s="1"/>
  <c r="M378" i="4" s="1"/>
  <c r="N378" i="4" s="1"/>
  <c r="K379" i="4"/>
  <c r="L379" i="4" s="1"/>
  <c r="M379" i="4" s="1"/>
  <c r="N379" i="4" s="1"/>
  <c r="K380" i="4"/>
  <c r="L380" i="4" s="1"/>
  <c r="M380" i="4" s="1"/>
  <c r="N380" i="4" s="1"/>
  <c r="K381" i="4"/>
  <c r="L381" i="4" s="1"/>
  <c r="M381" i="4" s="1"/>
  <c r="N381" i="4" s="1"/>
  <c r="L383" i="4"/>
  <c r="M383" i="4" s="1"/>
  <c r="N383" i="4" s="1"/>
  <c r="K384" i="4"/>
  <c r="L384" i="4" s="1"/>
  <c r="M384" i="4" s="1"/>
  <c r="N384" i="4" s="1"/>
  <c r="K385" i="4"/>
  <c r="K386" i="4"/>
  <c r="L386" i="4" s="1"/>
  <c r="M386" i="4" s="1"/>
  <c r="N386" i="4" s="1"/>
  <c r="K387" i="4"/>
  <c r="L387" i="4" s="1"/>
  <c r="M387" i="4" s="1"/>
  <c r="N387" i="4" s="1"/>
  <c r="K388" i="4"/>
  <c r="L388" i="4" s="1"/>
  <c r="M388" i="4" s="1"/>
  <c r="N388" i="4" s="1"/>
  <c r="K389" i="4"/>
  <c r="L389" i="4" s="1"/>
  <c r="M389" i="4" s="1"/>
  <c r="N389" i="4" s="1"/>
  <c r="K390" i="4"/>
  <c r="L390" i="4" s="1"/>
  <c r="M390" i="4" s="1"/>
  <c r="N390" i="4" s="1"/>
  <c r="K393" i="4"/>
  <c r="L393" i="4" s="1"/>
  <c r="M393" i="4" s="1"/>
  <c r="N393" i="4" s="1"/>
  <c r="K394" i="4"/>
  <c r="L394" i="4" s="1"/>
  <c r="M394" i="4" s="1"/>
  <c r="N394" i="4" s="1"/>
  <c r="K395" i="4"/>
  <c r="L395" i="4" s="1"/>
  <c r="M395" i="4" s="1"/>
  <c r="N395" i="4" s="1"/>
  <c r="K396" i="4"/>
  <c r="L396" i="4" s="1"/>
  <c r="M396" i="4" s="1"/>
  <c r="N396" i="4" s="1"/>
  <c r="K397" i="4"/>
  <c r="L397" i="4" s="1"/>
  <c r="M397" i="4" s="1"/>
  <c r="N397" i="4" s="1"/>
  <c r="H39" i="4"/>
  <c r="I39" i="4" s="1"/>
  <c r="J39" i="4" s="1"/>
  <c r="H40" i="4"/>
  <c r="I40" i="4" s="1"/>
  <c r="J40" i="4" s="1"/>
  <c r="H42" i="4"/>
  <c r="I42" i="4" s="1"/>
  <c r="J42" i="4" s="1"/>
  <c r="H44" i="4"/>
  <c r="I44" i="4" s="1"/>
  <c r="J44" i="4" s="1"/>
  <c r="H45" i="4"/>
  <c r="I45" i="4" s="1"/>
  <c r="J45" i="4" s="1"/>
  <c r="H46" i="4"/>
  <c r="I46" i="4" s="1"/>
  <c r="J46" i="4" s="1"/>
  <c r="H48" i="4"/>
  <c r="I48" i="4" s="1"/>
  <c r="J48" i="4" s="1"/>
  <c r="H49" i="4"/>
  <c r="I49" i="4" s="1"/>
  <c r="J49" i="4" s="1"/>
  <c r="H50" i="4"/>
  <c r="I50" i="4" s="1"/>
  <c r="J50" i="4" s="1"/>
  <c r="H51" i="4"/>
  <c r="I51" i="4" s="1"/>
  <c r="J51" i="4" s="1"/>
  <c r="H52" i="4"/>
  <c r="I52" i="4" s="1"/>
  <c r="J52" i="4" s="1"/>
  <c r="H53" i="4"/>
  <c r="I53" i="4" s="1"/>
  <c r="J53" i="4" s="1"/>
  <c r="H54" i="4"/>
  <c r="I54" i="4" s="1"/>
  <c r="J54" i="4" s="1"/>
  <c r="H55" i="4"/>
  <c r="I55" i="4" s="1"/>
  <c r="J55" i="4" s="1"/>
  <c r="H56" i="4"/>
  <c r="I56" i="4" s="1"/>
  <c r="J56" i="4" s="1"/>
  <c r="H57" i="4"/>
  <c r="I57" i="4" s="1"/>
  <c r="J57" i="4" s="1"/>
  <c r="H58" i="4"/>
  <c r="I58" i="4" s="1"/>
  <c r="J58" i="4" s="1"/>
  <c r="H59" i="4"/>
  <c r="I59" i="4" s="1"/>
  <c r="J59" i="4" s="1"/>
  <c r="H60" i="4"/>
  <c r="I60" i="4" s="1"/>
  <c r="J60" i="4" s="1"/>
  <c r="H61" i="4"/>
  <c r="I61" i="4" s="1"/>
  <c r="J61" i="4" s="1"/>
  <c r="H62" i="4"/>
  <c r="I62" i="4" s="1"/>
  <c r="J62" i="4" s="1"/>
  <c r="H63" i="4"/>
  <c r="I63" i="4" s="1"/>
  <c r="J63" i="4" s="1"/>
  <c r="H64" i="4"/>
  <c r="I64" i="4" s="1"/>
  <c r="J64" i="4" s="1"/>
  <c r="H65" i="4"/>
  <c r="I65" i="4" s="1"/>
  <c r="J65" i="4" s="1"/>
  <c r="H66" i="4"/>
  <c r="I66" i="4" s="1"/>
  <c r="J66" i="4" s="1"/>
  <c r="H67" i="4"/>
  <c r="I67" i="4" s="1"/>
  <c r="J67" i="4" s="1"/>
  <c r="H68" i="4"/>
  <c r="I68" i="4" s="1"/>
  <c r="J68" i="4" s="1"/>
  <c r="H69" i="4"/>
  <c r="I69" i="4" s="1"/>
  <c r="J69" i="4" s="1"/>
  <c r="H70" i="4"/>
  <c r="I70" i="4" s="1"/>
  <c r="J70" i="4" s="1"/>
  <c r="H71" i="4"/>
  <c r="I71" i="4" s="1"/>
  <c r="J71" i="4" s="1"/>
  <c r="H72" i="4"/>
  <c r="I72" i="4" s="1"/>
  <c r="J72" i="4" s="1"/>
  <c r="H73" i="4"/>
  <c r="I73" i="4" s="1"/>
  <c r="J73" i="4" s="1"/>
  <c r="H74" i="4"/>
  <c r="I74" i="4" s="1"/>
  <c r="J74" i="4" s="1"/>
  <c r="H75" i="4"/>
  <c r="I75" i="4" s="1"/>
  <c r="J75" i="4" s="1"/>
  <c r="H76" i="4"/>
  <c r="I76" i="4" s="1"/>
  <c r="J76" i="4" s="1"/>
  <c r="H77" i="4"/>
  <c r="I77" i="4" s="1"/>
  <c r="J77" i="4" s="1"/>
  <c r="H79" i="4"/>
  <c r="I79" i="4" s="1"/>
  <c r="J79" i="4" s="1"/>
  <c r="H80" i="4"/>
  <c r="I80" i="4" s="1"/>
  <c r="J80" i="4" s="1"/>
  <c r="H81" i="4"/>
  <c r="I81" i="4" s="1"/>
  <c r="J81" i="4" s="1"/>
  <c r="H82" i="4"/>
  <c r="I82" i="4" s="1"/>
  <c r="J82" i="4" s="1"/>
  <c r="H83" i="4"/>
  <c r="I83" i="4" s="1"/>
  <c r="J83" i="4" s="1"/>
  <c r="H84" i="4"/>
  <c r="I84" i="4" s="1"/>
  <c r="J84" i="4" s="1"/>
  <c r="H85" i="4"/>
  <c r="I85" i="4" s="1"/>
  <c r="J85" i="4" s="1"/>
  <c r="H86" i="4"/>
  <c r="I86" i="4" s="1"/>
  <c r="J86" i="4" s="1"/>
  <c r="H87" i="4"/>
  <c r="I87" i="4" s="1"/>
  <c r="J87" i="4" s="1"/>
  <c r="H88" i="4"/>
  <c r="I88" i="4" s="1"/>
  <c r="J88" i="4" s="1"/>
  <c r="H89" i="4"/>
  <c r="I89" i="4" s="1"/>
  <c r="J89" i="4" s="1"/>
  <c r="H90" i="4"/>
  <c r="I90" i="4" s="1"/>
  <c r="J90" i="4" s="1"/>
  <c r="H91" i="4"/>
  <c r="I91" i="4" s="1"/>
  <c r="J91" i="4" s="1"/>
  <c r="H92" i="4"/>
  <c r="I92" i="4" s="1"/>
  <c r="J92" i="4" s="1"/>
  <c r="H93" i="4"/>
  <c r="I93" i="4" s="1"/>
  <c r="J93" i="4" s="1"/>
  <c r="H94" i="4"/>
  <c r="I94" i="4" s="1"/>
  <c r="J94" i="4" s="1"/>
  <c r="H95" i="4"/>
  <c r="I95" i="4" s="1"/>
  <c r="J95" i="4" s="1"/>
  <c r="H96" i="4"/>
  <c r="I96" i="4" s="1"/>
  <c r="J96" i="4" s="1"/>
  <c r="H97" i="4"/>
  <c r="I97" i="4" s="1"/>
  <c r="J97" i="4" s="1"/>
  <c r="H98" i="4"/>
  <c r="I98" i="4" s="1"/>
  <c r="J98" i="4" s="1"/>
  <c r="H99" i="4"/>
  <c r="I99" i="4" s="1"/>
  <c r="J99" i="4" s="1"/>
  <c r="H100" i="4"/>
  <c r="I100" i="4" s="1"/>
  <c r="J100" i="4" s="1"/>
  <c r="H101" i="4"/>
  <c r="I101" i="4" s="1"/>
  <c r="J101" i="4" s="1"/>
  <c r="H102" i="4"/>
  <c r="I102" i="4" s="1"/>
  <c r="J102" i="4" s="1"/>
  <c r="H104" i="4"/>
  <c r="I104" i="4" s="1"/>
  <c r="J104" i="4" s="1"/>
  <c r="H105" i="4"/>
  <c r="I105" i="4" s="1"/>
  <c r="J105" i="4" s="1"/>
  <c r="H106" i="4"/>
  <c r="I106" i="4" s="1"/>
  <c r="J106" i="4" s="1"/>
  <c r="H107" i="4"/>
  <c r="I107" i="4" s="1"/>
  <c r="J107" i="4" s="1"/>
  <c r="H108" i="4"/>
  <c r="I108" i="4" s="1"/>
  <c r="J108" i="4" s="1"/>
  <c r="H109" i="4"/>
  <c r="I109" i="4" s="1"/>
  <c r="J109" i="4" s="1"/>
  <c r="H110" i="4"/>
  <c r="I110" i="4" s="1"/>
  <c r="J110" i="4" s="1"/>
  <c r="H111" i="4"/>
  <c r="I111" i="4" s="1"/>
  <c r="J111" i="4" s="1"/>
  <c r="H112" i="4"/>
  <c r="I112" i="4" s="1"/>
  <c r="J112" i="4" s="1"/>
  <c r="H113" i="4"/>
  <c r="I113" i="4" s="1"/>
  <c r="J113" i="4" s="1"/>
  <c r="H114" i="4"/>
  <c r="I114" i="4" s="1"/>
  <c r="J114" i="4" s="1"/>
  <c r="H115" i="4"/>
  <c r="I115" i="4" s="1"/>
  <c r="J115" i="4" s="1"/>
  <c r="H116" i="4"/>
  <c r="I116" i="4" s="1"/>
  <c r="J116" i="4" s="1"/>
  <c r="H117" i="4"/>
  <c r="I117" i="4" s="1"/>
  <c r="J117" i="4" s="1"/>
  <c r="H118" i="4"/>
  <c r="I118" i="4" s="1"/>
  <c r="J118" i="4" s="1"/>
  <c r="I119" i="4"/>
  <c r="J119" i="4" s="1"/>
  <c r="I120" i="4"/>
  <c r="J120" i="4" s="1"/>
  <c r="H121" i="4"/>
  <c r="I121" i="4" s="1"/>
  <c r="J121" i="4" s="1"/>
  <c r="H122" i="4"/>
  <c r="I122" i="4" s="1"/>
  <c r="J122" i="4" s="1"/>
  <c r="H123" i="4"/>
  <c r="I123" i="4" s="1"/>
  <c r="J123" i="4" s="1"/>
  <c r="H124" i="4"/>
  <c r="I124" i="4" s="1"/>
  <c r="J124" i="4" s="1"/>
  <c r="H125" i="4"/>
  <c r="I125" i="4" s="1"/>
  <c r="J125" i="4" s="1"/>
  <c r="H126" i="4"/>
  <c r="I126" i="4" s="1"/>
  <c r="J126" i="4" s="1"/>
  <c r="H127" i="4"/>
  <c r="I127" i="4" s="1"/>
  <c r="J127" i="4" s="1"/>
  <c r="H128" i="4"/>
  <c r="I128" i="4" s="1"/>
  <c r="J128" i="4" s="1"/>
  <c r="H129" i="4"/>
  <c r="I129" i="4" s="1"/>
  <c r="J129" i="4" s="1"/>
  <c r="H130" i="4"/>
  <c r="I130" i="4" s="1"/>
  <c r="J130" i="4" s="1"/>
  <c r="H131" i="4"/>
  <c r="I131" i="4" s="1"/>
  <c r="J131" i="4" s="1"/>
  <c r="H132" i="4"/>
  <c r="I132" i="4" s="1"/>
  <c r="J132" i="4" s="1"/>
  <c r="H133" i="4"/>
  <c r="I133" i="4" s="1"/>
  <c r="J133" i="4" s="1"/>
  <c r="H134" i="4"/>
  <c r="I134" i="4" s="1"/>
  <c r="J134" i="4" s="1"/>
  <c r="H135" i="4"/>
  <c r="I135" i="4" s="1"/>
  <c r="J135" i="4" s="1"/>
  <c r="H136" i="4"/>
  <c r="I136" i="4" s="1"/>
  <c r="J136" i="4" s="1"/>
  <c r="H137" i="4"/>
  <c r="I137" i="4" s="1"/>
  <c r="J137" i="4" s="1"/>
  <c r="H138" i="4"/>
  <c r="I138" i="4" s="1"/>
  <c r="J138" i="4" s="1"/>
  <c r="H139" i="4"/>
  <c r="I139" i="4" s="1"/>
  <c r="J139" i="4" s="1"/>
  <c r="H140" i="4"/>
  <c r="I140" i="4" s="1"/>
  <c r="J140" i="4" s="1"/>
  <c r="H141" i="4"/>
  <c r="I141" i="4" s="1"/>
  <c r="J141" i="4" s="1"/>
  <c r="H142" i="4"/>
  <c r="I142" i="4" s="1"/>
  <c r="J142" i="4" s="1"/>
  <c r="H143" i="4"/>
  <c r="I143" i="4" s="1"/>
  <c r="J143" i="4" s="1"/>
  <c r="H144" i="4"/>
  <c r="I144" i="4" s="1"/>
  <c r="J144" i="4" s="1"/>
  <c r="H145" i="4"/>
  <c r="I145" i="4" s="1"/>
  <c r="J145" i="4" s="1"/>
  <c r="H146" i="4"/>
  <c r="I146" i="4" s="1"/>
  <c r="J146" i="4" s="1"/>
  <c r="H147" i="4"/>
  <c r="I147" i="4" s="1"/>
  <c r="J147" i="4" s="1"/>
  <c r="H148" i="4"/>
  <c r="I148" i="4" s="1"/>
  <c r="J148" i="4" s="1"/>
  <c r="H149" i="4"/>
  <c r="I149" i="4" s="1"/>
  <c r="J149" i="4" s="1"/>
  <c r="H150" i="4"/>
  <c r="I150" i="4" s="1"/>
  <c r="J150" i="4" s="1"/>
  <c r="H151" i="4"/>
  <c r="I151" i="4" s="1"/>
  <c r="J151" i="4" s="1"/>
  <c r="H152" i="4"/>
  <c r="I152" i="4" s="1"/>
  <c r="J152" i="4" s="1"/>
  <c r="H153" i="4"/>
  <c r="I153" i="4" s="1"/>
  <c r="J153" i="4" s="1"/>
  <c r="H154" i="4"/>
  <c r="I154" i="4" s="1"/>
  <c r="J154" i="4" s="1"/>
  <c r="H155" i="4"/>
  <c r="I155" i="4" s="1"/>
  <c r="J155" i="4" s="1"/>
  <c r="H156" i="4"/>
  <c r="I156" i="4" s="1"/>
  <c r="J156" i="4" s="1"/>
  <c r="H157" i="4"/>
  <c r="I157" i="4" s="1"/>
  <c r="J157" i="4" s="1"/>
  <c r="H158" i="4"/>
  <c r="I158" i="4" s="1"/>
  <c r="J158" i="4" s="1"/>
  <c r="H159" i="4"/>
  <c r="I159" i="4" s="1"/>
  <c r="J159" i="4" s="1"/>
  <c r="H160" i="4"/>
  <c r="I160" i="4" s="1"/>
  <c r="J160" i="4" s="1"/>
  <c r="H161" i="4"/>
  <c r="I161" i="4" s="1"/>
  <c r="J161" i="4" s="1"/>
  <c r="H162" i="4"/>
  <c r="I162" i="4" s="1"/>
  <c r="J162" i="4" s="1"/>
  <c r="H163" i="4"/>
  <c r="I163" i="4" s="1"/>
  <c r="J163" i="4" s="1"/>
  <c r="H164" i="4"/>
  <c r="I164" i="4" s="1"/>
  <c r="J164" i="4" s="1"/>
  <c r="H165" i="4"/>
  <c r="I165" i="4" s="1"/>
  <c r="J165" i="4" s="1"/>
  <c r="H166" i="4"/>
  <c r="I166" i="4" s="1"/>
  <c r="J166" i="4" s="1"/>
  <c r="H167" i="4"/>
  <c r="I167" i="4" s="1"/>
  <c r="J167" i="4" s="1"/>
  <c r="H168" i="4"/>
  <c r="I168" i="4" s="1"/>
  <c r="J168" i="4" s="1"/>
  <c r="H169" i="4"/>
  <c r="I169" i="4" s="1"/>
  <c r="J169" i="4" s="1"/>
  <c r="H171" i="4"/>
  <c r="I171" i="4" s="1"/>
  <c r="J171" i="4" s="1"/>
  <c r="H172" i="4"/>
  <c r="I172" i="4" s="1"/>
  <c r="J172" i="4" s="1"/>
  <c r="H173" i="4"/>
  <c r="I173" i="4" s="1"/>
  <c r="J173" i="4" s="1"/>
  <c r="H174" i="4"/>
  <c r="I174" i="4" s="1"/>
  <c r="J174" i="4" s="1"/>
  <c r="H175" i="4"/>
  <c r="I175" i="4" s="1"/>
  <c r="J175" i="4" s="1"/>
  <c r="H176" i="4"/>
  <c r="I176" i="4" s="1"/>
  <c r="J176" i="4" s="1"/>
  <c r="H177" i="4"/>
  <c r="I177" i="4" s="1"/>
  <c r="J177" i="4" s="1"/>
  <c r="H178" i="4"/>
  <c r="I178" i="4" s="1"/>
  <c r="J178" i="4" s="1"/>
  <c r="H179" i="4"/>
  <c r="I179" i="4" s="1"/>
  <c r="J179" i="4" s="1"/>
  <c r="H180" i="4"/>
  <c r="I180" i="4" s="1"/>
  <c r="J180" i="4" s="1"/>
  <c r="H181" i="4"/>
  <c r="I181" i="4" s="1"/>
  <c r="J181" i="4" s="1"/>
  <c r="H182" i="4"/>
  <c r="I182" i="4" s="1"/>
  <c r="J182" i="4" s="1"/>
  <c r="H183" i="4"/>
  <c r="I183" i="4" s="1"/>
  <c r="J183" i="4" s="1"/>
  <c r="H184" i="4"/>
  <c r="I184" i="4" s="1"/>
  <c r="J184" i="4" s="1"/>
  <c r="H185" i="4"/>
  <c r="I185" i="4" s="1"/>
  <c r="J185" i="4" s="1"/>
  <c r="H186" i="4"/>
  <c r="I186" i="4" s="1"/>
  <c r="J186" i="4" s="1"/>
  <c r="H187" i="4"/>
  <c r="I187" i="4" s="1"/>
  <c r="J187" i="4" s="1"/>
  <c r="H188" i="4"/>
  <c r="I188" i="4" s="1"/>
  <c r="J188" i="4" s="1"/>
  <c r="H189" i="4"/>
  <c r="I189" i="4" s="1"/>
  <c r="J189" i="4" s="1"/>
  <c r="H190" i="4"/>
  <c r="I190" i="4" s="1"/>
  <c r="J190" i="4" s="1"/>
  <c r="H191" i="4"/>
  <c r="I191" i="4" s="1"/>
  <c r="J191" i="4" s="1"/>
  <c r="H192" i="4"/>
  <c r="I192" i="4" s="1"/>
  <c r="J192" i="4" s="1"/>
  <c r="H193" i="4"/>
  <c r="I193" i="4" s="1"/>
  <c r="J193" i="4" s="1"/>
  <c r="H194" i="4"/>
  <c r="I194" i="4" s="1"/>
  <c r="J194" i="4" s="1"/>
  <c r="H195" i="4"/>
  <c r="I195" i="4" s="1"/>
  <c r="J195" i="4" s="1"/>
  <c r="H196" i="4"/>
  <c r="I196" i="4" s="1"/>
  <c r="J196" i="4" s="1"/>
  <c r="H197" i="4"/>
  <c r="I197" i="4" s="1"/>
  <c r="J197" i="4" s="1"/>
  <c r="H198" i="4"/>
  <c r="I198" i="4" s="1"/>
  <c r="J198" i="4" s="1"/>
  <c r="H199" i="4"/>
  <c r="I199" i="4" s="1"/>
  <c r="J199" i="4" s="1"/>
  <c r="H200" i="4"/>
  <c r="I200" i="4" s="1"/>
  <c r="J200" i="4" s="1"/>
  <c r="H201" i="4"/>
  <c r="I201" i="4" s="1"/>
  <c r="J201" i="4" s="1"/>
  <c r="H202" i="4"/>
  <c r="I202" i="4" s="1"/>
  <c r="J202" i="4" s="1"/>
  <c r="H203" i="4"/>
  <c r="I203" i="4" s="1"/>
  <c r="J203" i="4" s="1"/>
  <c r="H204" i="4"/>
  <c r="I204" i="4" s="1"/>
  <c r="J204" i="4" s="1"/>
  <c r="H205" i="4"/>
  <c r="I205" i="4" s="1"/>
  <c r="J205" i="4" s="1"/>
  <c r="H207" i="4"/>
  <c r="I207" i="4" s="1"/>
  <c r="J207" i="4" s="1"/>
  <c r="H208" i="4"/>
  <c r="I208" i="4" s="1"/>
  <c r="J208" i="4" s="1"/>
  <c r="H209" i="4"/>
  <c r="I209" i="4" s="1"/>
  <c r="J209" i="4" s="1"/>
  <c r="H210" i="4"/>
  <c r="I210" i="4" s="1"/>
  <c r="J210" i="4" s="1"/>
  <c r="H212" i="4"/>
  <c r="I212" i="4" s="1"/>
  <c r="J212" i="4" s="1"/>
  <c r="H213" i="4"/>
  <c r="I213" i="4" s="1"/>
  <c r="J213" i="4" s="1"/>
  <c r="H214" i="4"/>
  <c r="I214" i="4" s="1"/>
  <c r="J214" i="4" s="1"/>
  <c r="H215" i="4"/>
  <c r="I215" i="4" s="1"/>
  <c r="J215" i="4" s="1"/>
  <c r="H216" i="4"/>
  <c r="I216" i="4" s="1"/>
  <c r="J216" i="4" s="1"/>
  <c r="H217" i="4"/>
  <c r="I217" i="4" s="1"/>
  <c r="J217" i="4" s="1"/>
  <c r="H218" i="4"/>
  <c r="I218" i="4" s="1"/>
  <c r="J218" i="4" s="1"/>
  <c r="H219" i="4"/>
  <c r="I219" i="4" s="1"/>
  <c r="J219" i="4" s="1"/>
  <c r="H220" i="4"/>
  <c r="I220" i="4" s="1"/>
  <c r="J220" i="4" s="1"/>
  <c r="H221" i="4"/>
  <c r="I221" i="4" s="1"/>
  <c r="J221" i="4" s="1"/>
  <c r="H222" i="4"/>
  <c r="I222" i="4" s="1"/>
  <c r="J222" i="4" s="1"/>
  <c r="H223" i="4"/>
  <c r="I223" i="4" s="1"/>
  <c r="J223" i="4" s="1"/>
  <c r="H224" i="4"/>
  <c r="I224" i="4" s="1"/>
  <c r="J224" i="4" s="1"/>
  <c r="H225" i="4"/>
  <c r="I225" i="4" s="1"/>
  <c r="J225" i="4" s="1"/>
  <c r="H226" i="4"/>
  <c r="I226" i="4" s="1"/>
  <c r="J226" i="4" s="1"/>
  <c r="H227" i="4"/>
  <c r="I227" i="4" s="1"/>
  <c r="J227" i="4" s="1"/>
  <c r="H228" i="4"/>
  <c r="I228" i="4" s="1"/>
  <c r="J228" i="4" s="1"/>
  <c r="H229" i="4"/>
  <c r="I229" i="4" s="1"/>
  <c r="J229" i="4" s="1"/>
  <c r="H230" i="4"/>
  <c r="I230" i="4" s="1"/>
  <c r="J230" i="4" s="1"/>
  <c r="H231" i="4"/>
  <c r="I231" i="4" s="1"/>
  <c r="J231" i="4" s="1"/>
  <c r="H232" i="4"/>
  <c r="I232" i="4" s="1"/>
  <c r="J232" i="4" s="1"/>
  <c r="H233" i="4"/>
  <c r="I233" i="4" s="1"/>
  <c r="J233" i="4" s="1"/>
  <c r="H234" i="4"/>
  <c r="I234" i="4" s="1"/>
  <c r="J234" i="4" s="1"/>
  <c r="H235" i="4"/>
  <c r="I235" i="4" s="1"/>
  <c r="J235" i="4" s="1"/>
  <c r="H236" i="4"/>
  <c r="I236" i="4" s="1"/>
  <c r="J236" i="4" s="1"/>
  <c r="H237" i="4"/>
  <c r="I237" i="4" s="1"/>
  <c r="J237" i="4" s="1"/>
  <c r="H238" i="4"/>
  <c r="I238" i="4" s="1"/>
  <c r="J238" i="4" s="1"/>
  <c r="H239" i="4"/>
  <c r="I239" i="4" s="1"/>
  <c r="J239" i="4" s="1"/>
  <c r="H240" i="4"/>
  <c r="I240" i="4" s="1"/>
  <c r="J240" i="4" s="1"/>
  <c r="H241" i="4"/>
  <c r="I241" i="4" s="1"/>
  <c r="J241" i="4" s="1"/>
  <c r="H242" i="4"/>
  <c r="I242" i="4" s="1"/>
  <c r="J242" i="4" s="1"/>
  <c r="H243" i="4"/>
  <c r="I243" i="4" s="1"/>
  <c r="J243" i="4" s="1"/>
  <c r="H244" i="4"/>
  <c r="I244" i="4" s="1"/>
  <c r="J244" i="4" s="1"/>
  <c r="H245" i="4"/>
  <c r="I245" i="4" s="1"/>
  <c r="J245" i="4" s="1"/>
  <c r="H246" i="4"/>
  <c r="I246" i="4" s="1"/>
  <c r="J246" i="4" s="1"/>
  <c r="H247" i="4"/>
  <c r="I247" i="4" s="1"/>
  <c r="J247" i="4" s="1"/>
  <c r="H248" i="4"/>
  <c r="I248" i="4" s="1"/>
  <c r="J248" i="4" s="1"/>
  <c r="I249" i="4"/>
  <c r="J249" i="4" s="1"/>
  <c r="H250" i="4"/>
  <c r="I250" i="4" s="1"/>
  <c r="J250" i="4" s="1"/>
  <c r="H251" i="4"/>
  <c r="I251" i="4" s="1"/>
  <c r="J251" i="4" s="1"/>
  <c r="H252" i="4"/>
  <c r="I252" i="4" s="1"/>
  <c r="J252" i="4" s="1"/>
  <c r="H253" i="4"/>
  <c r="I253" i="4" s="1"/>
  <c r="J253" i="4" s="1"/>
  <c r="H254" i="4"/>
  <c r="I254" i="4" s="1"/>
  <c r="J254" i="4" s="1"/>
  <c r="H255" i="4"/>
  <c r="I255" i="4" s="1"/>
  <c r="J255" i="4" s="1"/>
  <c r="H256" i="4"/>
  <c r="I256" i="4" s="1"/>
  <c r="J256" i="4" s="1"/>
  <c r="H257" i="4"/>
  <c r="I257" i="4" s="1"/>
  <c r="J257" i="4" s="1"/>
  <c r="H258" i="4"/>
  <c r="I258" i="4" s="1"/>
  <c r="J258" i="4" s="1"/>
  <c r="H259" i="4"/>
  <c r="I259" i="4" s="1"/>
  <c r="J259" i="4" s="1"/>
  <c r="H260" i="4"/>
  <c r="I260" i="4" s="1"/>
  <c r="J260" i="4" s="1"/>
  <c r="H261" i="4"/>
  <c r="I261" i="4" s="1"/>
  <c r="J261" i="4" s="1"/>
  <c r="H262" i="4"/>
  <c r="I262" i="4" s="1"/>
  <c r="J262" i="4" s="1"/>
  <c r="H263" i="4"/>
  <c r="I263" i="4" s="1"/>
  <c r="J263" i="4" s="1"/>
  <c r="H264" i="4"/>
  <c r="I264" i="4" s="1"/>
  <c r="J264" i="4" s="1"/>
  <c r="H265" i="4"/>
  <c r="I265" i="4" s="1"/>
  <c r="J265" i="4" s="1"/>
  <c r="H266" i="4"/>
  <c r="I266" i="4" s="1"/>
  <c r="J266" i="4" s="1"/>
  <c r="H267" i="4"/>
  <c r="I267" i="4" s="1"/>
  <c r="J267" i="4" s="1"/>
  <c r="H268" i="4"/>
  <c r="I268" i="4" s="1"/>
  <c r="J268" i="4" s="1"/>
  <c r="H269" i="4"/>
  <c r="I269" i="4" s="1"/>
  <c r="J269" i="4" s="1"/>
  <c r="H270" i="4"/>
  <c r="I270" i="4" s="1"/>
  <c r="J270" i="4" s="1"/>
  <c r="H271" i="4"/>
  <c r="I271" i="4" s="1"/>
  <c r="J271" i="4" s="1"/>
  <c r="H272" i="4"/>
  <c r="I272" i="4" s="1"/>
  <c r="J272" i="4" s="1"/>
  <c r="H273" i="4"/>
  <c r="H274" i="4"/>
  <c r="I274" i="4" s="1"/>
  <c r="J274" i="4" s="1"/>
  <c r="H275" i="4"/>
  <c r="I275" i="4" s="1"/>
  <c r="J275" i="4" s="1"/>
  <c r="H276" i="4"/>
  <c r="I276" i="4" s="1"/>
  <c r="J276" i="4" s="1"/>
  <c r="H277" i="4"/>
  <c r="I277" i="4" s="1"/>
  <c r="J277" i="4" s="1"/>
  <c r="H278" i="4"/>
  <c r="I278" i="4" s="1"/>
  <c r="J278" i="4" s="1"/>
  <c r="H279" i="4"/>
  <c r="I279" i="4" s="1"/>
  <c r="J279" i="4" s="1"/>
  <c r="H280" i="4"/>
  <c r="I280" i="4" s="1"/>
  <c r="J280" i="4" s="1"/>
  <c r="H281" i="4"/>
  <c r="I281" i="4" s="1"/>
  <c r="J281" i="4" s="1"/>
  <c r="H282" i="4"/>
  <c r="I282" i="4" s="1"/>
  <c r="J282" i="4" s="1"/>
  <c r="H283" i="4"/>
  <c r="I283" i="4" s="1"/>
  <c r="J283" i="4" s="1"/>
  <c r="H284" i="4"/>
  <c r="I284" i="4" s="1"/>
  <c r="J284" i="4" s="1"/>
  <c r="H285" i="4"/>
  <c r="I285" i="4" s="1"/>
  <c r="J285" i="4" s="1"/>
  <c r="H286" i="4"/>
  <c r="I286" i="4" s="1"/>
  <c r="J286" i="4" s="1"/>
  <c r="H287" i="4"/>
  <c r="I287" i="4" s="1"/>
  <c r="J287" i="4" s="1"/>
  <c r="H288" i="4"/>
  <c r="I288" i="4" s="1"/>
  <c r="J288" i="4" s="1"/>
  <c r="H289" i="4"/>
  <c r="I289" i="4" s="1"/>
  <c r="J289" i="4" s="1"/>
  <c r="H290" i="4"/>
  <c r="I290" i="4" s="1"/>
  <c r="J290" i="4" s="1"/>
  <c r="H291" i="4"/>
  <c r="I291" i="4" s="1"/>
  <c r="J291" i="4" s="1"/>
  <c r="H292" i="4"/>
  <c r="I292" i="4" s="1"/>
  <c r="J292" i="4" s="1"/>
  <c r="H293" i="4"/>
  <c r="I293" i="4" s="1"/>
  <c r="J293" i="4" s="1"/>
  <c r="H294" i="4"/>
  <c r="I294" i="4" s="1"/>
  <c r="J294" i="4" s="1"/>
  <c r="H295" i="4"/>
  <c r="I295" i="4" s="1"/>
  <c r="J295" i="4" s="1"/>
  <c r="H296" i="4"/>
  <c r="I296" i="4" s="1"/>
  <c r="J296" i="4" s="1"/>
  <c r="H297" i="4"/>
  <c r="I297" i="4" s="1"/>
  <c r="J297" i="4" s="1"/>
  <c r="H298" i="4"/>
  <c r="I298" i="4" s="1"/>
  <c r="J298" i="4" s="1"/>
  <c r="H299" i="4"/>
  <c r="I299" i="4" s="1"/>
  <c r="J299" i="4" s="1"/>
  <c r="H300" i="4"/>
  <c r="I300" i="4" s="1"/>
  <c r="J300" i="4" s="1"/>
  <c r="H302" i="4"/>
  <c r="I302" i="4" s="1"/>
  <c r="J302" i="4" s="1"/>
  <c r="H303" i="4"/>
  <c r="I303" i="4" s="1"/>
  <c r="J303" i="4" s="1"/>
  <c r="H304" i="4"/>
  <c r="I304" i="4" s="1"/>
  <c r="J304" i="4" s="1"/>
  <c r="H306" i="4"/>
  <c r="I306" i="4" s="1"/>
  <c r="J306" i="4" s="1"/>
  <c r="H307" i="4"/>
  <c r="I307" i="4" s="1"/>
  <c r="J307" i="4" s="1"/>
  <c r="H308" i="4"/>
  <c r="I308" i="4" s="1"/>
  <c r="J308" i="4" s="1"/>
  <c r="H309" i="4"/>
  <c r="I309" i="4" s="1"/>
  <c r="J309" i="4" s="1"/>
  <c r="H310" i="4"/>
  <c r="I310" i="4" s="1"/>
  <c r="J310" i="4" s="1"/>
  <c r="H311" i="4"/>
  <c r="I311" i="4" s="1"/>
  <c r="J311" i="4" s="1"/>
  <c r="H312" i="4"/>
  <c r="I312" i="4" s="1"/>
  <c r="J312" i="4" s="1"/>
  <c r="H313" i="4"/>
  <c r="I313" i="4" s="1"/>
  <c r="J313" i="4" s="1"/>
  <c r="H314" i="4"/>
  <c r="I314" i="4" s="1"/>
  <c r="J314" i="4" s="1"/>
  <c r="H315" i="4"/>
  <c r="I315" i="4" s="1"/>
  <c r="J315" i="4" s="1"/>
  <c r="H316" i="4"/>
  <c r="I316" i="4" s="1"/>
  <c r="J316" i="4" s="1"/>
  <c r="H317" i="4"/>
  <c r="I317" i="4" s="1"/>
  <c r="J317" i="4" s="1"/>
  <c r="H318" i="4"/>
  <c r="I318" i="4" s="1"/>
  <c r="J318" i="4" s="1"/>
  <c r="H319" i="4"/>
  <c r="I319" i="4" s="1"/>
  <c r="J319" i="4" s="1"/>
  <c r="H320" i="4"/>
  <c r="I320" i="4" s="1"/>
  <c r="J320" i="4" s="1"/>
  <c r="H321" i="4"/>
  <c r="I321" i="4" s="1"/>
  <c r="J321" i="4" s="1"/>
  <c r="H322" i="4"/>
  <c r="I322" i="4" s="1"/>
  <c r="J322" i="4" s="1"/>
  <c r="H323" i="4"/>
  <c r="I323" i="4" s="1"/>
  <c r="J323" i="4" s="1"/>
  <c r="H324" i="4"/>
  <c r="I324" i="4" s="1"/>
  <c r="J324" i="4" s="1"/>
  <c r="H325" i="4"/>
  <c r="I325" i="4" s="1"/>
  <c r="J325" i="4" s="1"/>
  <c r="H326" i="4"/>
  <c r="I326" i="4" s="1"/>
  <c r="J326" i="4" s="1"/>
  <c r="H327" i="4"/>
  <c r="I327" i="4" s="1"/>
  <c r="J327" i="4" s="1"/>
  <c r="H328" i="4"/>
  <c r="I328" i="4" s="1"/>
  <c r="J328" i="4" s="1"/>
  <c r="H329" i="4"/>
  <c r="I329" i="4" s="1"/>
  <c r="J329" i="4" s="1"/>
  <c r="H330" i="4"/>
  <c r="I330" i="4" s="1"/>
  <c r="J330" i="4" s="1"/>
  <c r="H331" i="4"/>
  <c r="I331" i="4" s="1"/>
  <c r="J331" i="4" s="1"/>
  <c r="H332" i="4"/>
  <c r="I332" i="4" s="1"/>
  <c r="J332" i="4" s="1"/>
  <c r="H333" i="4"/>
  <c r="I333" i="4" s="1"/>
  <c r="J333" i="4" s="1"/>
  <c r="H334" i="4"/>
  <c r="I334" i="4" s="1"/>
  <c r="J334" i="4" s="1"/>
  <c r="H335" i="4"/>
  <c r="I335" i="4" s="1"/>
  <c r="J335" i="4" s="1"/>
  <c r="H336" i="4"/>
  <c r="I336" i="4" s="1"/>
  <c r="J336" i="4" s="1"/>
  <c r="H337" i="4"/>
  <c r="I337" i="4" s="1"/>
  <c r="J337" i="4" s="1"/>
  <c r="H338" i="4"/>
  <c r="I338" i="4" s="1"/>
  <c r="J338" i="4" s="1"/>
  <c r="H339" i="4"/>
  <c r="I339" i="4" s="1"/>
  <c r="J339" i="4" s="1"/>
  <c r="H341" i="4"/>
  <c r="I341" i="4" s="1"/>
  <c r="J341" i="4" s="1"/>
  <c r="H342" i="4"/>
  <c r="I342" i="4" s="1"/>
  <c r="J342" i="4" s="1"/>
  <c r="H343" i="4"/>
  <c r="I343" i="4" s="1"/>
  <c r="J343" i="4" s="1"/>
  <c r="H345" i="4"/>
  <c r="I345" i="4" s="1"/>
  <c r="J345" i="4" s="1"/>
  <c r="H347" i="4"/>
  <c r="I347" i="4" s="1"/>
  <c r="J347" i="4" s="1"/>
  <c r="H348" i="4"/>
  <c r="I348" i="4" s="1"/>
  <c r="J348" i="4" s="1"/>
  <c r="H349" i="4"/>
  <c r="I349" i="4" s="1"/>
  <c r="H350" i="4"/>
  <c r="I350" i="4" s="1"/>
  <c r="J350" i="4" s="1"/>
  <c r="H351" i="4"/>
  <c r="I351" i="4" s="1"/>
  <c r="J351" i="4" s="1"/>
  <c r="H352" i="4"/>
  <c r="I352" i="4" s="1"/>
  <c r="J352" i="4" s="1"/>
  <c r="H354" i="4"/>
  <c r="I354" i="4" s="1"/>
  <c r="J354" i="4" s="1"/>
  <c r="H355" i="4"/>
  <c r="I355" i="4" s="1"/>
  <c r="J355" i="4" s="1"/>
  <c r="H356" i="4"/>
  <c r="I356" i="4" s="1"/>
  <c r="J356" i="4" s="1"/>
  <c r="H370" i="4"/>
  <c r="I370" i="4" s="1"/>
  <c r="J370" i="4" s="1"/>
  <c r="I371" i="4"/>
  <c r="J371" i="4" s="1"/>
  <c r="H372" i="4"/>
  <c r="I372" i="4" s="1"/>
  <c r="J372" i="4" s="1"/>
  <c r="H373" i="4"/>
  <c r="I373" i="4" s="1"/>
  <c r="J373" i="4" s="1"/>
  <c r="H375" i="4"/>
  <c r="I375" i="4" s="1"/>
  <c r="J375" i="4" s="1"/>
  <c r="H376" i="4"/>
  <c r="I376" i="4" s="1"/>
  <c r="J376" i="4" s="1"/>
  <c r="H377" i="4"/>
  <c r="I377" i="4" s="1"/>
  <c r="J377" i="4" s="1"/>
  <c r="H378" i="4"/>
  <c r="I378" i="4" s="1"/>
  <c r="J378" i="4" s="1"/>
  <c r="H379" i="4"/>
  <c r="I379" i="4" s="1"/>
  <c r="J379" i="4" s="1"/>
  <c r="H380" i="4"/>
  <c r="I380" i="4" s="1"/>
  <c r="J380" i="4" s="1"/>
  <c r="H381" i="4"/>
  <c r="I381" i="4" s="1"/>
  <c r="J381" i="4" s="1"/>
  <c r="H383" i="4"/>
  <c r="I383" i="4" s="1"/>
  <c r="J383" i="4" s="1"/>
  <c r="H384" i="4"/>
  <c r="I384" i="4" s="1"/>
  <c r="J384" i="4" s="1"/>
  <c r="H385" i="4"/>
  <c r="I385" i="4" s="1"/>
  <c r="J385" i="4" s="1"/>
  <c r="H386" i="4"/>
  <c r="I386" i="4" s="1"/>
  <c r="J386" i="4" s="1"/>
  <c r="H387" i="4"/>
  <c r="I387" i="4" s="1"/>
  <c r="J387" i="4" s="1"/>
  <c r="H388" i="4"/>
  <c r="I388" i="4" s="1"/>
  <c r="J388" i="4" s="1"/>
  <c r="H389" i="4"/>
  <c r="I389" i="4" s="1"/>
  <c r="J389" i="4" s="1"/>
  <c r="H390" i="4"/>
  <c r="I390" i="4" s="1"/>
  <c r="J390" i="4" s="1"/>
  <c r="I393" i="4"/>
  <c r="J393" i="4" s="1"/>
  <c r="H394" i="4"/>
  <c r="I394" i="4" s="1"/>
  <c r="J394" i="4" s="1"/>
  <c r="H395" i="4"/>
  <c r="I395" i="4" s="1"/>
  <c r="J395" i="4" s="1"/>
  <c r="H396" i="4"/>
  <c r="I396" i="4" s="1"/>
  <c r="J396" i="4" s="1"/>
  <c r="H397" i="4"/>
  <c r="I397" i="4" s="1"/>
  <c r="J397" i="4" s="1"/>
  <c r="L24" i="4"/>
  <c r="M24" i="4" s="1"/>
  <c r="N24" i="4" s="1"/>
  <c r="L25" i="4"/>
  <c r="M25" i="4" s="1"/>
  <c r="N25" i="4" s="1"/>
  <c r="L26" i="4"/>
  <c r="M26" i="4" s="1"/>
  <c r="N26" i="4" s="1"/>
  <c r="L27" i="4"/>
  <c r="M27" i="4" s="1"/>
  <c r="N27" i="4" s="1"/>
  <c r="H24" i="4"/>
  <c r="I24" i="4" s="1"/>
  <c r="J24" i="4" s="1"/>
  <c r="H25" i="4"/>
  <c r="I25" i="4" s="1"/>
  <c r="J25" i="4" s="1"/>
  <c r="H26" i="4"/>
  <c r="I26" i="4" s="1"/>
  <c r="J26" i="4" s="1"/>
  <c r="H27" i="4"/>
  <c r="I27" i="4" s="1"/>
  <c r="J27" i="4" s="1"/>
  <c r="M9" i="4"/>
  <c r="N9" i="4" s="1"/>
  <c r="M10" i="4"/>
  <c r="N10" i="4" s="1"/>
  <c r="N19" i="4"/>
  <c r="L20" i="4"/>
  <c r="M20" i="4" s="1"/>
  <c r="N20" i="4" s="1"/>
  <c r="L21" i="4"/>
  <c r="M21" i="4" s="1"/>
  <c r="N21" i="4" s="1"/>
  <c r="L22" i="4"/>
  <c r="M22" i="4" s="1"/>
  <c r="N22" i="4" s="1"/>
  <c r="L23" i="4"/>
  <c r="M23" i="4" s="1"/>
  <c r="N23" i="4" s="1"/>
  <c r="H9" i="4"/>
  <c r="I9" i="4" s="1"/>
  <c r="J9" i="4" s="1"/>
  <c r="H10" i="4"/>
  <c r="I10" i="4" s="1"/>
  <c r="J10" i="4" s="1"/>
  <c r="H11" i="4"/>
  <c r="I11" i="4" s="1"/>
  <c r="J11" i="4" s="1"/>
  <c r="H12" i="4"/>
  <c r="I12" i="4" s="1"/>
  <c r="J12" i="4" s="1"/>
  <c r="H18" i="4"/>
  <c r="I18" i="4" s="1"/>
  <c r="J18" i="4" s="1"/>
  <c r="I19" i="4"/>
  <c r="J19" i="4" s="1"/>
  <c r="I20" i="4"/>
  <c r="J20" i="4" s="1"/>
  <c r="I21" i="4"/>
  <c r="J21" i="4" s="1"/>
  <c r="I22" i="4"/>
  <c r="J22" i="4" s="1"/>
  <c r="I23" i="4"/>
  <c r="J23" i="4" s="1"/>
  <c r="M159" i="4" l="1"/>
  <c r="N159" i="4" s="1"/>
  <c r="L52" i="4"/>
  <c r="M52" i="4" s="1"/>
  <c r="N52" i="4" s="1"/>
  <c r="I273" i="4"/>
  <c r="J273" i="4" s="1"/>
  <c r="L385" i="4"/>
  <c r="M385" i="4" s="1"/>
  <c r="N385" i="4" s="1"/>
  <c r="J349" i="4"/>
  <c r="H7" i="4"/>
  <c r="H8" i="4"/>
  <c r="I8" i="4" s="1"/>
  <c r="J8" i="4" s="1"/>
  <c r="H38" i="4"/>
  <c r="H399" i="4" s="1"/>
  <c r="K38" i="4"/>
  <c r="K400" i="4" s="1"/>
  <c r="H34" i="4" l="1"/>
  <c r="I38" i="4"/>
  <c r="I399" i="4" s="1"/>
  <c r="I7" i="4"/>
  <c r="I34" i="4" s="1"/>
  <c r="L38" i="4"/>
  <c r="M38" i="4" s="1"/>
  <c r="N38" i="4" s="1"/>
  <c r="M7" i="4"/>
  <c r="N7" i="4" s="1"/>
  <c r="M8" i="4"/>
  <c r="N8" i="4" s="1"/>
  <c r="J38" i="4" l="1"/>
  <c r="J399" i="4"/>
  <c r="J7" i="4"/>
  <c r="J34" i="4" l="1"/>
</calcChain>
</file>

<file path=xl/sharedStrings.xml><?xml version="1.0" encoding="utf-8"?>
<sst xmlns="http://schemas.openxmlformats.org/spreadsheetml/2006/main" count="796" uniqueCount="427">
  <si>
    <t>№</t>
  </si>
  <si>
    <t>Ед. изм</t>
  </si>
  <si>
    <t>Наименование предмета контракта</t>
  </si>
  <si>
    <t>Кол-во</t>
  </si>
  <si>
    <t>Среднее квадратичное отклонение</t>
  </si>
  <si>
    <t xml:space="preserve">Средняя арифметическая цена за единицу     &lt;ц&gt; </t>
  </si>
  <si>
    <t>Цена за единицу изм. (руб.)</t>
  </si>
  <si>
    <t>Цена за единицу изм. с округлением (вниз) до сотых долей после запятой (руб.)</t>
  </si>
  <si>
    <t>Однородность совокупности значений выявленных цен, используемых в расчете НМЦК**</t>
  </si>
  <si>
    <t>усл.ед</t>
  </si>
  <si>
    <t>Источник информации о цене (руб./ед.изм.)</t>
  </si>
  <si>
    <t>НМЦК с учетом округления цены за единицу (руб.)</t>
  </si>
  <si>
    <t>Расчет обоснования начальной (максимальной) цены
контракта, цены контракта, заключаемого с единственным поставщиком</t>
  </si>
  <si>
    <t>Основные характеристики объекта закупки</t>
  </si>
  <si>
    <t>Используемый метод определения НМЦК обоснованием</t>
  </si>
  <si>
    <t>Определение НМЦК в соответствии с приказом Минэкономразвития России от 02.10.2013 №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методом сопоставимых рыночных цен.
Метод сопоставимых рыночных цен является приоритетным при расчете НМЦК.</t>
  </si>
  <si>
    <t>_____________________________________________</t>
  </si>
  <si>
    <t>____________________/________________________/</t>
  </si>
  <si>
    <t>(подпись / расшифровка)</t>
  </si>
  <si>
    <t>(должность)</t>
  </si>
  <si>
    <t>НМЦК подготовил:</t>
  </si>
  <si>
    <t>Работы</t>
  </si>
  <si>
    <t>Замена элемента до 2 выводов</t>
  </si>
  <si>
    <t>Замена элемента до 10 выводов</t>
  </si>
  <si>
    <t>Замена элемента до 40 выводов</t>
  </si>
  <si>
    <t>Замена элемента до 100 выводов</t>
  </si>
  <si>
    <t>Замена штырькового разъема до 5 выводов</t>
  </si>
  <si>
    <t>Замена разъема от 16 до 32 выводов</t>
  </si>
  <si>
    <t xml:space="preserve">Ремонтно-диагностические работы МКУ
(включая первичный осмотр, диагностику, запись актуальной микропрограммы, проверку функционирования после замены дефектного элемента, сборки, проверку работоспособности на сервере и проведение цикла полного заряда и разряда) </t>
  </si>
  <si>
    <t>Замена АКБ МКУ</t>
  </si>
  <si>
    <t>Замена клавиатуры МКУ</t>
  </si>
  <si>
    <t>Замена GPS/ГЛОНАСС модуля с платой управления в МКУ</t>
  </si>
  <si>
    <t>Замена корпуса МКУ с переустановкой узлов</t>
  </si>
  <si>
    <t>Модернизация корпуса МКУ (доработка бонками)</t>
  </si>
  <si>
    <t xml:space="preserve">Ремонтно-диагностические работы СКУ (включая первичный осмотр, диагностику, запись актуальной микропрограммы, проверку функционирования после замены дефектного элемента, сборки, проверку работоспособности на сервере и проведение цикла полного заряда и разряда) </t>
  </si>
  <si>
    <t>Замена АКБ СКУ</t>
  </si>
  <si>
    <t>Замена клавиатуры СКУ</t>
  </si>
  <si>
    <t>Замена корпуса СКУ с переустановкой узлов</t>
  </si>
  <si>
    <t>Материалы</t>
  </si>
  <si>
    <t>Антенны</t>
  </si>
  <si>
    <t>ANT GSM AG360 SMA-M 2.5 M (CTI)</t>
  </si>
  <si>
    <t>A10315 Antenova</t>
  </si>
  <si>
    <t>2450AT45A100</t>
  </si>
  <si>
    <t>Варисторы</t>
  </si>
  <si>
    <t>VC06AG18120YAT1A</t>
  </si>
  <si>
    <t>Винты/гайки/шайбы</t>
  </si>
  <si>
    <t>Винт ГОСТ 17473-80 М3х6.48.016</t>
  </si>
  <si>
    <t>Винт ГОСТ 17473-80 М3х12.48.016</t>
  </si>
  <si>
    <t>Винт ГОСТ 17473-80 М3х35.48.016</t>
  </si>
  <si>
    <t>Диоды/Стабилитроны</t>
  </si>
  <si>
    <t>IRF7317 (тип корпуса SO-8)</t>
  </si>
  <si>
    <t>IRLML2803/IRLML2502</t>
  </si>
  <si>
    <t>BC848/DC848A/BC848B/BC848C/BC849A/BC849B/BC849C/BC850A/BC50B/BC50C (произв. NXP) BC847/BC849/BC850 (произв. Infineon)  корпус SOT23</t>
  </si>
  <si>
    <t>BAT54/BAT54S (SOT-23)</t>
  </si>
  <si>
    <t>Диод шотки SK32 (SMC) 3ASK33-SK36/SK38/SK310 MCC/SC32-SK36 (DC Components)</t>
  </si>
  <si>
    <t>BL-BEG201</t>
  </si>
  <si>
    <t>BAW56 (SOT23)</t>
  </si>
  <si>
    <t>BZX84-C5V1 (SOT23)</t>
  </si>
  <si>
    <t>BAV99 (SOT23)</t>
  </si>
  <si>
    <t>L-7104SECK/L-7104CGCK/L-7104SYCK</t>
  </si>
  <si>
    <t>Диод шотки MBRA340T3G/NRVBA340T3G</t>
  </si>
  <si>
    <t>LM4040B25IDBZ</t>
  </si>
  <si>
    <t>CD214A-T24CA/SMAJ24CA-E3/61 / 1SMA24CAT3/1SMA24CAT3G/P4SMAJ24CA (SMA)</t>
  </si>
  <si>
    <t>CD214A-T16A/SMAJ16A,1SMA16AT3/1SMA16AT3G</t>
  </si>
  <si>
    <t>P6SMB6.8CA/SMBJ6.0CA (5-7,5 V)</t>
  </si>
  <si>
    <t>SMF05CT1G/SMF05CT2G</t>
  </si>
  <si>
    <t>BZX84-C5V1 (SOT-23)</t>
  </si>
  <si>
    <t>BZX84-C18 (SOT-23)</t>
  </si>
  <si>
    <t>BZX84-C12 (SOT-23)</t>
  </si>
  <si>
    <t>SMAJ12A</t>
  </si>
  <si>
    <t>BAS16 (SOT23)</t>
  </si>
  <si>
    <t>SMBJ05.0A/SMBJ5.0CA (SMA)</t>
  </si>
  <si>
    <t>S2A/S2B/S2D/S2G/S2J/S2K/S2M  MCC</t>
  </si>
  <si>
    <t>1N5820 (DO-201AD)/1N5821/1N5822</t>
  </si>
  <si>
    <t>10MQ040N</t>
  </si>
  <si>
    <t>PRTR5V0U2X</t>
  </si>
  <si>
    <t>BAT54C/BAT754C/BAT854CW</t>
  </si>
  <si>
    <t>BC857/BC857A/BC857B/BC857C</t>
  </si>
  <si>
    <t>BC847BC/ MBT3904DW1T1G/MBT2222ADW1T1</t>
  </si>
  <si>
    <t>BAV99W (SOT323-3)</t>
  </si>
  <si>
    <t>Индуктивности</t>
  </si>
  <si>
    <t>LPS5030-103ML</t>
  </si>
  <si>
    <t>EHF2BE2450/LDB212G4010C-001</t>
  </si>
  <si>
    <t>BLM18HG102SN1D (0603) Murata</t>
  </si>
  <si>
    <t>CDRH127-121MC 120 мкГн (120-200 мкГн)</t>
  </si>
  <si>
    <t>CDRH104RNP-470N</t>
  </si>
  <si>
    <t>BLM21PG121SN1 (1206) Murata</t>
  </si>
  <si>
    <t>CDRH8D43NP-330N Sumida</t>
  </si>
  <si>
    <t>LQG15HS2N0S02D</t>
  </si>
  <si>
    <t>BLM21PG220SN1</t>
  </si>
  <si>
    <t>CDRH5D28-5R3N/CDRH5D28NP-2R5N/CDRH5D28NP-3R0N</t>
  </si>
  <si>
    <t>B82450A2364A000</t>
  </si>
  <si>
    <t>2450BM15A0002/DEA202450BT7210A1</t>
  </si>
  <si>
    <t>LQG15HS3N9S02</t>
  </si>
  <si>
    <t>LQW18AN12NG00D</t>
  </si>
  <si>
    <t>LQW18AN3N9D00D</t>
  </si>
  <si>
    <t>BLM18EG221SN1x (0603)</t>
  </si>
  <si>
    <t>CDRH8D43NP-100N</t>
  </si>
  <si>
    <t>SDR0604-220YL</t>
  </si>
  <si>
    <t>LQM21FN4R7N</t>
  </si>
  <si>
    <t>EPL3015-472MLB (Coilcraft)/LQH3NPN4R7MM0 (Murata)</t>
  </si>
  <si>
    <t>BLM31PG601SN1x (1206)</t>
  </si>
  <si>
    <t>LPS3015-222ML</t>
  </si>
  <si>
    <t>XFL3012-222ME</t>
  </si>
  <si>
    <t>LQH3NPN2R2MM0 (Murata) / NR3015T2R2M (Taiyo Yuden)</t>
  </si>
  <si>
    <t>Конденсаторы</t>
  </si>
  <si>
    <t>0603 X7R 10 В 0,01 мкФ ±20%</t>
  </si>
  <si>
    <t>0603 X7R 16 В 0,015 мкФ ±20%</t>
  </si>
  <si>
    <t>0603 X7R 16 В 0,1 мкФ ±20%</t>
  </si>
  <si>
    <t>0805 X7R 50 В 0,1 мкФ ±20%</t>
  </si>
  <si>
    <t>0805 X7R 10 В 0,68 мкФ ±20%</t>
  </si>
  <si>
    <t>1206 X7R 50 В 1 мкФ ±20%</t>
  </si>
  <si>
    <t>1210 X7R 50 В 4,7 мкФ ±20%</t>
  </si>
  <si>
    <t>0805 X5R 6,3 В 10 мкФ ±10%</t>
  </si>
  <si>
    <t>1210 X7R 25 В 10 мкФ ±20%</t>
  </si>
  <si>
    <t>0603 NPO 50 В 33 пФ ±10%</t>
  </si>
  <si>
    <t>293D-107-X0-004C</t>
  </si>
  <si>
    <t>0402 X5R 6.3 В 1 мкФ ±20% (-40+85C)/ GRM155R60J105ME19D</t>
  </si>
  <si>
    <t>0603 X5R 6.3 В 2.2 мкФ ±20%(-40+85C)</t>
  </si>
  <si>
    <t>0402 X5R 10 В 100 нФ ±20% (-55+125С)/ GRM155R71A104KA01D</t>
  </si>
  <si>
    <t>0402 NPO 50 В 1 пФ ±5 % (-55+125С)/GRM1555C1H1R0CZ01D</t>
  </si>
  <si>
    <t>0402 NPO 50 В 1,5 пФ ±0.25 % (-55+125С)/ GRM1555C1H1R5CZ01D</t>
  </si>
  <si>
    <t>0402 NPO 50 В 27 пФ ±0.25 % (-55+125С)/ GRM1555C1H270JZ01D</t>
  </si>
  <si>
    <t>0402 NPO 50 В 220 пФ ±5 % (-55+125С)/ GRM1555C1H221JA01D</t>
  </si>
  <si>
    <t>Чип танталовый 6,3В 470 мкФ 20 % тип Е / 593D477X06R3E</t>
  </si>
  <si>
    <t>К50-35-25В-220 мкФ ±20%</t>
  </si>
  <si>
    <t>К50-35-35В-470 мкФ ±20%</t>
  </si>
  <si>
    <t>К50-35-16 В-470 мкФ</t>
  </si>
  <si>
    <t>DSK-3R3H224</t>
  </si>
  <si>
    <t>К50-35-50 В-470 мкФ</t>
  </si>
  <si>
    <t>0603 NPO 50В 10 пФ ± 5%</t>
  </si>
  <si>
    <t>0603 NPO 50В 22 пФ ± 5%</t>
  </si>
  <si>
    <t>0603 NPO 50В 33 пФ ± 5%</t>
  </si>
  <si>
    <t>0402 NPO 50В 27 пФ ± 5% -55+125C/ GRM1555C1H270JA01D</t>
  </si>
  <si>
    <t>0603 NPO 10В 680 пФ ± 2%</t>
  </si>
  <si>
    <t>0603 X7R 16 В 0,001 мкФ ± 20%</t>
  </si>
  <si>
    <t>0603 X7R 16 В 0,1 мкФ ± 10%</t>
  </si>
  <si>
    <t>0603 X7R 25 В 0,1 мкФ ± 20%</t>
  </si>
  <si>
    <t>0603 X5R 6,3 В 1 мкФ ± 20%</t>
  </si>
  <si>
    <t>0402 X5R 6.3 В 1 мкФ ± 10% -40 +85C/ GRM155R60J105KE19D</t>
  </si>
  <si>
    <t>0805 X5R 6,3 В 10 мкФ ± 20%</t>
  </si>
  <si>
    <t>1206 X5R 25 В 10 мкФ ± 20%</t>
  </si>
  <si>
    <t>1210 X5R 10 В 22 мкФ ± 20%</t>
  </si>
  <si>
    <t>Танталовый 6,3 В 470 мкФ ± 10%, тип E / 593D477X96R3E</t>
  </si>
  <si>
    <t>0402 NPO 50 В 1 пФ ±0,05пФ -55 +125С / GRM1555C1H1R5WA01D</t>
  </si>
  <si>
    <t>0603 NPO 50 В 1,8 пФ ±0,1 пФ -55 +125C / GQM1885C2A1R8BB01D</t>
  </si>
  <si>
    <t>0402 NPO 50 В 18 пФ ± 5% -55 +125С / GRM1555C1H11480JZ01D</t>
  </si>
  <si>
    <t>0805 Y5V 10 В 10 мкФ ± 10%</t>
  </si>
  <si>
    <t>0805 NPO 10 В 10 пФ ± 10%</t>
  </si>
  <si>
    <t>0603 NPO 10В 33 пФ ± 10%</t>
  </si>
  <si>
    <t>0805 NPO 10 В 100 пФ ± 10%</t>
  </si>
  <si>
    <t>0603 NPO 100 В 100 пФ ± 10%</t>
  </si>
  <si>
    <t>0805 NPO 100 В 180 пФ ± 5%</t>
  </si>
  <si>
    <t>0805 NPO 25 В 270 пФ ± 10%</t>
  </si>
  <si>
    <t>0603 X7R 10 B 1 нФ ± 20%</t>
  </si>
  <si>
    <t>0805 X7R 25 В 0,1 мкФ ± 5%</t>
  </si>
  <si>
    <t>0603 X7R 16 В 1 мкФ ± 20%</t>
  </si>
  <si>
    <t>0805 X5R 10 В 4,7 мкФ ± 20%</t>
  </si>
  <si>
    <t>Тантал тип А 10 В 10 мкФ ± 20%</t>
  </si>
  <si>
    <t>Тантал тип А 10 В 22 мкФ ± 20%</t>
  </si>
  <si>
    <t>К50-35 16 В 100 мкФ</t>
  </si>
  <si>
    <t>0603 X7R 6,3 B 2,2 мкФ ± 20%</t>
  </si>
  <si>
    <t>0603 X7R 25 B 0,1 мкФ ± 5%</t>
  </si>
  <si>
    <t>0805 X7R 50 B 0,1 мкФ ± 10%</t>
  </si>
  <si>
    <t>0603 X7R (X5R) 10 B 1 мкФ ± 20%</t>
  </si>
  <si>
    <t>0402 NPO 16 В 15 пФ ± 10%</t>
  </si>
  <si>
    <t>0402 X5R 10 В 0,1 мкФ ± 20%</t>
  </si>
  <si>
    <t>0402 NPO 16 В 220 пФ ± 10%</t>
  </si>
  <si>
    <t>0402 NPO 16 В 47 пФ ± 10%</t>
  </si>
  <si>
    <t>0402 NPO 50 В 33 пФ ± 10%</t>
  </si>
  <si>
    <t>0402 X5R 4 В 1 мкФ ± 10%</t>
  </si>
  <si>
    <t>0402 NPO 16 В 27 пФ ± 10%</t>
  </si>
  <si>
    <t>Микросхемы</t>
  </si>
  <si>
    <t>LM2575S-ADJ или LM2575HVS-ADJ, аналог MIC4576BU/ MIC4576WU</t>
  </si>
  <si>
    <t>LT3652IMSE</t>
  </si>
  <si>
    <t>FM25V10-G</t>
  </si>
  <si>
    <t>LPC2368FBD100</t>
  </si>
  <si>
    <t>Акселерометр LIS302DL</t>
  </si>
  <si>
    <t>TPS63001DRCT</t>
  </si>
  <si>
    <t>TPS73033DBVT/ TPS73033DBVR</t>
  </si>
  <si>
    <t>TPA301D (тип корпуса SOIC-8)</t>
  </si>
  <si>
    <t>TPS3836K33QDBVRQ1</t>
  </si>
  <si>
    <t>PCF7941ATS</t>
  </si>
  <si>
    <t>CC2530F256</t>
  </si>
  <si>
    <t>PJF7993ATW/C1C</t>
  </si>
  <si>
    <t>PIC18F46J50-I/PT</t>
  </si>
  <si>
    <t>LM2735XMFX</t>
  </si>
  <si>
    <t>TPS3838K33QDBVRQ1</t>
  </si>
  <si>
    <t>LTC4055EUF/LTC4055EUF-1</t>
  </si>
  <si>
    <t>USBUF02W6</t>
  </si>
  <si>
    <t>TPS76333DBVT</t>
  </si>
  <si>
    <t>MCP1703-3002E/CB 3,3V / MCP1702-3002E/CB 3,3V</t>
  </si>
  <si>
    <t>TPS61221DCK</t>
  </si>
  <si>
    <t>TPS61093DSK</t>
  </si>
  <si>
    <t>LM1117MPX-3,3/M1117IMPX-3,3</t>
  </si>
  <si>
    <t>TVL1117-33CDCY/TVL1117-33IDCY</t>
  </si>
  <si>
    <t>TDA3663/N1 / MCP1790-3302E/DB / TLE4274GSV33</t>
  </si>
  <si>
    <t>IRF5851</t>
  </si>
  <si>
    <t>IRLML6302</t>
  </si>
  <si>
    <t>IRLML2502</t>
  </si>
  <si>
    <t>PCF7941ATJ/B00E</t>
  </si>
  <si>
    <t>LIS331DLH</t>
  </si>
  <si>
    <t>LM4040B25IBDZ</t>
  </si>
  <si>
    <t>TPS3836QDBVT/ TPS3836QDBVR</t>
  </si>
  <si>
    <t>STM32F103RET6</t>
  </si>
  <si>
    <t>CSTCE8M00G-RO</t>
  </si>
  <si>
    <t>TPS5420DR</t>
  </si>
  <si>
    <t>BQ24103(A)RHLT(R,T)/BQ24100RHLR</t>
  </si>
  <si>
    <t>Предохранители</t>
  </si>
  <si>
    <t>Предохранитель RXEF160</t>
  </si>
  <si>
    <t>miniSMDC260F/16-2</t>
  </si>
  <si>
    <t>MF – MSMF110/24X</t>
  </si>
  <si>
    <t>FSMD010-0805</t>
  </si>
  <si>
    <t>Резисторы</t>
  </si>
  <si>
    <t>0603 -0 Ом ±5 % (Перемычка)</t>
  </si>
  <si>
    <t>2512 0,15 Ом ±5 % или WSLT2512R0150FEA</t>
  </si>
  <si>
    <t>0603 51 Ом ± 5%</t>
  </si>
  <si>
    <t>0603 2 кОм ± 1%</t>
  </si>
  <si>
    <t>1206 3,3 кОм ± 5%</t>
  </si>
  <si>
    <t>0603 4,7 кОм ± 1%</t>
  </si>
  <si>
    <t>0603 4,7 кОм ± 5%</t>
  </si>
  <si>
    <t>0603 10 кОм ± 1%</t>
  </si>
  <si>
    <t>0603 5,1 кОм ± 5%</t>
  </si>
  <si>
    <t>0603 9,09 кОм ± 1%</t>
  </si>
  <si>
    <t>0603 255 кОм ± 1%</t>
  </si>
  <si>
    <t>0603 12 кОм ± 5%</t>
  </si>
  <si>
    <t>0603 43 кОм ± 1%</t>
  </si>
  <si>
    <t>0603 2 кОм ± 5%</t>
  </si>
  <si>
    <t>0603 36 кОм ± 5%</t>
  </si>
  <si>
    <t>0603 330 кОм ± 1%</t>
  </si>
  <si>
    <t>0603 390 кОм ± 1%</t>
  </si>
  <si>
    <t>0603 33 кОм ± 1%</t>
  </si>
  <si>
    <t>0603 909 кОм ± 0,25%</t>
  </si>
  <si>
    <t>0603 511 кОм ± 0,25%</t>
  </si>
  <si>
    <t>0805 12 кОм ± 5%</t>
  </si>
  <si>
    <t>0603 240 кОм ± 1%</t>
  </si>
  <si>
    <t>0603 240 кОм ± 5%</t>
  </si>
  <si>
    <t>0603 910 кОм ± 5%</t>
  </si>
  <si>
    <t>0603 15 кОм ± 5%</t>
  </si>
  <si>
    <t>0603 47 кОм ± 1%</t>
  </si>
  <si>
    <t>0603 412 кОм ± 0,25%</t>
  </si>
  <si>
    <t>0805 1,6 кОм ± 5%</t>
  </si>
  <si>
    <t>0603 160 кОм ± 1%</t>
  </si>
  <si>
    <t>2010 0,1 Ом ± 5% / CRCW2010R100JN</t>
  </si>
  <si>
    <t>Чип резисторная сборка 0603*4 22 Ом</t>
  </si>
  <si>
    <t>Чип резисторная сборка 0603*4 100 Ом</t>
  </si>
  <si>
    <t>0402 4,3 кОм ±1 % / RK73H1ETTP4301F</t>
  </si>
  <si>
    <t>0402 4,3 кОм ± 5%</t>
  </si>
  <si>
    <t>0603 5,1 кОм ± 1%</t>
  </si>
  <si>
    <t>0603 51 кОм ± 5%</t>
  </si>
  <si>
    <t>0402 56 кОм ±1 % / RK73H1ETTP5602F</t>
  </si>
  <si>
    <t>0603 75 кОм ± 1%</t>
  </si>
  <si>
    <t>0603 100 кОм ± 1%</t>
  </si>
  <si>
    <t>0603 100 кОм ± 5%</t>
  </si>
  <si>
    <t>0603 150 кОм ± 1%</t>
  </si>
  <si>
    <t>0603 240 Ом ± 5%</t>
  </si>
  <si>
    <t>0603 100 Ом ± 5%</t>
  </si>
  <si>
    <t>0402 100 Ом ± 5%</t>
  </si>
  <si>
    <t>0603 220 Ом ± 5%</t>
  </si>
  <si>
    <t>0603 560 Ом ± 5%</t>
  </si>
  <si>
    <t>2512 0,1 Ом ± 1%</t>
  </si>
  <si>
    <t>0402 5,1 кОм ± 5%</t>
  </si>
  <si>
    <t>0402 10 кОм ± 5%</t>
  </si>
  <si>
    <t>1206 0 Ом (перемычка)</t>
  </si>
  <si>
    <t>1206 10 Ом ± 5%</t>
  </si>
  <si>
    <t>1206 27 Ом ± 5%</t>
  </si>
  <si>
    <t>0805 100 Ом ± 5%</t>
  </si>
  <si>
    <t>0805 330 Ом ± 5%</t>
  </si>
  <si>
    <t>0805 680 Ом ± 5%</t>
  </si>
  <si>
    <t>0805 2,2 кОм ± 5%</t>
  </si>
  <si>
    <t>0805 6,8 кОм ± 5%</t>
  </si>
  <si>
    <t>0805 10 кОм ± 5%</t>
  </si>
  <si>
    <t>1206 10 кОм ± 5%</t>
  </si>
  <si>
    <t>0805 18 кОм ± 5%</t>
  </si>
  <si>
    <t>0805 100 кОм ± 5%</t>
  </si>
  <si>
    <t>0805 220 кОм ± 5%</t>
  </si>
  <si>
    <t>0805 330 кОм ± 5%</t>
  </si>
  <si>
    <t>2512 0,1 Ом ± 5%</t>
  </si>
  <si>
    <t>0805 1 кОм ± 5%</t>
  </si>
  <si>
    <t>0805 5,1 кОм ± 5%</t>
  </si>
  <si>
    <t>0805 10 кОм ± 1%</t>
  </si>
  <si>
    <t>0805 15 кОм ± 5%</t>
  </si>
  <si>
    <t>0805 43 кОм ± 1%</t>
  </si>
  <si>
    <t>1206 1 Ом ± 5%</t>
  </si>
  <si>
    <t>1206 36 Ом ± 5%</t>
  </si>
  <si>
    <t>0805 120 кОм ± 5%</t>
  </si>
  <si>
    <t>0805 150 кОм ± 5%</t>
  </si>
  <si>
    <t>0805 200 кОм ± 5%</t>
  </si>
  <si>
    <t>1206 100 Ом ± 5%</t>
  </si>
  <si>
    <t>1210 12 Ом ± 5%</t>
  </si>
  <si>
    <t>0603 270 Ом ± 5%</t>
  </si>
  <si>
    <t>0603 1,5 кОм ± 5%</t>
  </si>
  <si>
    <t>0603 3,3 кОм ± 5%</t>
  </si>
  <si>
    <t>0603 6,8 кОм ± 5%</t>
  </si>
  <si>
    <t>0603 10 кОм ± 5%</t>
  </si>
  <si>
    <t>0603 27 кОм ± 5%</t>
  </si>
  <si>
    <t>0603 43 кОм ± 5%</t>
  </si>
  <si>
    <t>0603 47 кОм ± 5%</t>
  </si>
  <si>
    <t>0805 1 МОм ± 5%</t>
  </si>
  <si>
    <t>0603 22 Ом ± 5%</t>
  </si>
  <si>
    <t>0603 1 кОм ± 5%</t>
  </si>
  <si>
    <t>0402 100 кОм ± 5%</t>
  </si>
  <si>
    <t>0603 626 кОм ± 0,25%</t>
  </si>
  <si>
    <t>Резонаторы</t>
  </si>
  <si>
    <t>SMD кварц 32768 Гц 8х3.8 мм -40+85С( KX-327ST)/ GSX-200/ DMX-26S</t>
  </si>
  <si>
    <t>NX3225SA – 32 MHz</t>
  </si>
  <si>
    <t>KX-KT 12.000 MHz</t>
  </si>
  <si>
    <t>Разъёмы/контакты/штекеры/отсеки</t>
  </si>
  <si>
    <t>PBD-16</t>
  </si>
  <si>
    <t>PLD-16R</t>
  </si>
  <si>
    <t>PBD-26</t>
  </si>
  <si>
    <t>PBD-12</t>
  </si>
  <si>
    <t>TJ6-4P4C</t>
  </si>
  <si>
    <t>PLS-5</t>
  </si>
  <si>
    <t>PLD-16</t>
  </si>
  <si>
    <t>PLD-14</t>
  </si>
  <si>
    <t>PLD-26</t>
  </si>
  <si>
    <t>PLD-12R</t>
  </si>
  <si>
    <t>WF-3 с шагом 2,54</t>
  </si>
  <si>
    <t>WF-4 вилка на плату с шагом 2,54</t>
  </si>
  <si>
    <t>MW-5M</t>
  </si>
  <si>
    <t>MW-4M</t>
  </si>
  <si>
    <t>HU-3</t>
  </si>
  <si>
    <t>SMA-F угловой</t>
  </si>
  <si>
    <t>SMA S-P215</t>
  </si>
  <si>
    <t>Держатель sim-карты 6393699-1</t>
  </si>
  <si>
    <t>DJ614-2.8</t>
  </si>
  <si>
    <t>MOLEX 49448-1611, 49448-1411</t>
  </si>
  <si>
    <t>DJK-05D/ DS-313</t>
  </si>
  <si>
    <t>MW-4MR</t>
  </si>
  <si>
    <t>Molex 52271-1269</t>
  </si>
  <si>
    <t>MicroSD Molex 500901-0801/ MSHN08-TF09</t>
  </si>
  <si>
    <t>FB-5R</t>
  </si>
  <si>
    <t>Разъём WF-2R</t>
  </si>
  <si>
    <t>Клема HU-2</t>
  </si>
  <si>
    <t>DJK-02A</t>
  </si>
  <si>
    <t>DJK-04A</t>
  </si>
  <si>
    <t>USB/M-1J</t>
  </si>
  <si>
    <t>PLS-2</t>
  </si>
  <si>
    <t>FB1-10R/52043-1019</t>
  </si>
  <si>
    <t>PLS-5S</t>
  </si>
  <si>
    <t>Molex 520431219</t>
  </si>
  <si>
    <t>Переключатели/кнопки</t>
  </si>
  <si>
    <t>Микропереключатель DM3-03P</t>
  </si>
  <si>
    <t>SS-12D10</t>
  </si>
  <si>
    <t>Кнопка датчика вскрытия корпуса HDT0004/DS1 - 01</t>
  </si>
  <si>
    <t>Модули</t>
  </si>
  <si>
    <t>GSM модуль SIM900D</t>
  </si>
  <si>
    <t>Устройства передачи звука</t>
  </si>
  <si>
    <t>Зуммер пьезоэлектрический EFM-240 или EFM-230</t>
  </si>
  <si>
    <t>Электромагнитный вызывной прибор HC0903A</t>
  </si>
  <si>
    <t>Малогабаритный телефон HSR10Q-32/ RB-10032F-93 BR/ HSB10B/ HSB10C</t>
  </si>
  <si>
    <t>Малогабаритный микрофон EM-6050P</t>
  </si>
  <si>
    <t>HC0905F</t>
  </si>
  <si>
    <t>BMT1212S / BMT1212H09-06LF / HCM1212A</t>
  </si>
  <si>
    <t>Этикетка (размеры 19х38 мм, лента) с серийным номером</t>
  </si>
  <si>
    <t>Батарея ML1220-TJ1/  ML1220/F1B</t>
  </si>
  <si>
    <t>Держатель плат TCBN-T1-M3-6-8</t>
  </si>
  <si>
    <t>СКУ М 138.310.00.00 (Z-25)</t>
  </si>
  <si>
    <t>Аккумуляторная батарея Li-POL 7/4 D*( в сборе)</t>
  </si>
  <si>
    <t>Клавиатура пленочная СКУ М 138.310.02.00СБ</t>
  </si>
  <si>
    <t>Ножка самоклеящаяся SJ5003</t>
  </si>
  <si>
    <t>Корпус Z25</t>
  </si>
  <si>
    <t>СКУ ЛЕАС.464418.003.100.00-01 (Тюльпан)</t>
  </si>
  <si>
    <t>Клавиатура пленочная СКУ ЛЕАС464418.003.110.00</t>
  </si>
  <si>
    <t>Клавиатура пленочная СКУ ЛЕАС.464418.003.110.00-01</t>
  </si>
  <si>
    <t>Планка ЛЕАС.464418.003.100</t>
  </si>
  <si>
    <t>Упор ЛЕАС.464418.003.100.19</t>
  </si>
  <si>
    <t>Трубка СКУ Тюльпан в  сборе ЛЕАС.464418.003.101.00-01СБ</t>
  </si>
  <si>
    <t>Доработанное основание корпуса СКУ тюльпан</t>
  </si>
  <si>
    <t>Доработанная крышка корпуса СКУ тюльпан  (включая крышку, клавиатуру)</t>
  </si>
  <si>
    <t>МКУ</t>
  </si>
  <si>
    <t>Аккумуляторная батарея POLYMER855085-4000mAh 3.7V (в сборе)</t>
  </si>
  <si>
    <t>Клавиатура МКУ ЛЕАС.464418.002.190.00-01</t>
  </si>
  <si>
    <t>Клавиатура МКУ М 138.410.02.00</t>
  </si>
  <si>
    <t>Крышка МКУ доработанная бонками</t>
  </si>
  <si>
    <t>Корпус МКУ</t>
  </si>
  <si>
    <t>Плата защиты АКБ МКУ ЛЕАС.464418.002.170.00</t>
  </si>
  <si>
    <t>Плата процессорная МКУ (без платы GPS/Глонасс) ЛЕАС.464418.002.413.00</t>
  </si>
  <si>
    <t>Плата ЛЕАС.464418.002.128.00-01 (Глонасс/GPS)</t>
  </si>
  <si>
    <t>Прочие материалы/платы/комплектация</t>
  </si>
  <si>
    <t>Плата подключения АКБ СКУ ЛЕАС.464418.003.102.00</t>
  </si>
  <si>
    <t>Плата радиоприемника в сборе (СКУ) ЛЕАС.464418.003.320.00</t>
  </si>
  <si>
    <t>Плата радиоприемника в сборе (СКУ) ЛЕАС.464418.003.160.00</t>
  </si>
  <si>
    <t>Плата процессорная СКУ ЛЕАС.464418.003.310.00 (без радиоприемника)</t>
  </si>
  <si>
    <t>Плата модуля GSM СКУ ЛЕАС.464418.003.150.00</t>
  </si>
  <si>
    <t>НМЦК* Цена указана в соответствии с Приказом ФСИН от 26 июля 2019г. №565 «Об утверждении порядка расчета нормативных затрат на обеспечение функций Федеральной службы исполнения наказаний, территориальных органов Федеральной службы исполнения наказаний и федеральных казенных учреждений уголовно-исполнительной системы Российской Федерации в части приобретаемых товаров, работ и услуг по направлениям технической защиты информации, связи и информационно-телекоммуникационных систем, а также нормативов количества и цены товаров, работ и услуг», и не может превышать указанные значения.</t>
  </si>
  <si>
    <t xml:space="preserve">Используемый метод расчета - метод сопоставимых рыночных цен (анализа рынка). </t>
  </si>
  <si>
    <t>Предмет закупки - оказание услуг по ремонту оборудования ФГИС СЭМПЛ.</t>
  </si>
  <si>
    <t>Так как необходимое количество оказываемых услуг и запасных частей к технике определить невозможно, то расчету подлежат общая начальная (максимальная) цена единицы услуг и запасных частей к технике.</t>
  </si>
  <si>
    <t xml:space="preserve">Согласно п.2 ст.42 Федерального закона от 05.04.2013 №44-ФЗ В случае, если при заключении контракта объем подлежащих выполнению работ по техническому обслуживанию и (или) ремонту техники невозможно определить, в извещении об осуществлении закупки и документации о закупке заказчик указывает цену запасных частей или каждой запасной части к технике, оборудованию, цену единицы работы или услуги. </t>
  </si>
  <si>
    <t>При этом в извещении об осуществлении закупки и документации о закупке должно быть указано, что оплата выполнения работы или оказания услуги осуществляется по цене единицы работы или услуги исходя из объема фактически выполненной работы или оказанной услуги, по цене каждой запасной части к технике, оборудованию исходя из количества запасных частей, поставки которых будут осуществлены в ходе исполнения контракта, но в размере, не превышающем начальной (максимальной) цены контракта, указанной в извещении об осуществлении закупки и документации о закупке.</t>
  </si>
  <si>
    <t xml:space="preserve">Сумма </t>
  </si>
  <si>
    <t>Общая сумма</t>
  </si>
  <si>
    <t xml:space="preserve">Замена АКБ УА </t>
  </si>
  <si>
    <t xml:space="preserve">Замена клавиатуры УА </t>
  </si>
  <si>
    <t xml:space="preserve">Замена корпуса УА с переустановкой узлов </t>
  </si>
  <si>
    <t xml:space="preserve">Ремонтно-диагностические работы УА (включая первичный осмотр, диагностику, запись актуальной микропрограммы, проверку функционирования после замены дефектного элемента, сборки, проверку работоспособности на сервере и проведение цикла полного заряда и разряда) </t>
  </si>
  <si>
    <t xml:space="preserve">Плата управления МЭБ ЛЕАС.464418.001.520.00 </t>
  </si>
  <si>
    <r>
      <t xml:space="preserve">коэффициент вариации цен V (%)           </t>
    </r>
    <r>
      <rPr>
        <i/>
        <sz val="11"/>
        <rFont val="Times New Roman"/>
        <family val="1"/>
        <charset val="204"/>
      </rPr>
      <t xml:space="preserve">         (не должен превышать 33%)</t>
    </r>
  </si>
  <si>
    <r>
      <rPr>
        <b/>
        <sz val="11"/>
        <rFont val="Times New Roman"/>
        <family val="1"/>
        <charset val="204"/>
      </rPr>
      <t>Расчет НМЦК по формуле</t>
    </r>
    <r>
      <rPr>
        <sz val="11"/>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</si>
  <si>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УА</t>
  </si>
  <si>
    <r>
      <rPr>
        <sz val="10"/>
        <rFont val="Times New Roman"/>
        <family val="1"/>
        <charset val="204"/>
      </rPr>
      <t>Li-Ion W18650/3 РТ / Li-Ion W18650S/3PT, 3,5 V</t>
    </r>
  </si>
  <si>
    <r>
      <rPr>
        <sz val="10"/>
        <rFont val="Times New Roman"/>
        <family val="1"/>
        <charset val="204"/>
      </rPr>
      <t>TIC 154 А</t>
    </r>
  </si>
  <si>
    <r>
      <rPr>
        <sz val="10"/>
        <rFont val="Times New Roman"/>
        <family val="1"/>
        <charset val="204"/>
      </rPr>
      <t>Катушка ЛЕАС.464418.004.203</t>
    </r>
  </si>
  <si>
    <r>
      <rPr>
        <sz val="10"/>
        <rFont val="Times New Roman"/>
        <family val="1"/>
        <charset val="204"/>
      </rPr>
      <t>Стекло для У А с ЖК дисплеем</t>
    </r>
  </si>
  <si>
    <r>
      <rPr>
        <sz val="10"/>
        <rFont val="Times New Roman"/>
        <family val="1"/>
        <charset val="204"/>
      </rPr>
      <t>Крышка корпуса УА с ЖК дисплеем,включая клавиатуру</t>
    </r>
  </si>
  <si>
    <r>
      <rPr>
        <sz val="10"/>
        <rFont val="Times New Roman"/>
        <family val="1"/>
        <charset val="204"/>
      </rPr>
      <t>Основание корпуса УА с ЖК дисплеем</t>
    </r>
  </si>
  <si>
    <r>
      <rPr>
        <sz val="10"/>
        <rFont val="Times New Roman"/>
        <family val="1"/>
        <charset val="204"/>
      </rPr>
      <t>Клавиатура УА с цветными кнопками</t>
    </r>
  </si>
  <si>
    <r>
      <rPr>
        <sz val="10"/>
        <rFont val="Times New Roman"/>
        <family val="1"/>
        <charset val="204"/>
      </rPr>
      <t>Клавиатура УА черно - белая</t>
    </r>
  </si>
  <si>
    <r>
      <rPr>
        <sz val="10"/>
        <rFont val="Times New Roman"/>
        <family val="1"/>
        <charset val="204"/>
      </rPr>
      <t>Заглушка для корпуса У А Л ЕАС.444618.004.021.04</t>
    </r>
  </si>
  <si>
    <r>
      <rPr>
        <sz val="10"/>
        <rFont val="Times New Roman"/>
        <family val="1"/>
        <charset val="204"/>
      </rPr>
      <t>Заглушка для корпуса УА ЛЕАС.444618.004.021.05</t>
    </r>
  </si>
  <si>
    <r>
      <rPr>
        <sz val="10"/>
        <rFont val="Times New Roman"/>
        <family val="1"/>
        <charset val="204"/>
      </rPr>
      <t>Плата процессорная УА ЛЕАС.464418.004.221.00 (без катушки)</t>
    </r>
  </si>
  <si>
    <t>Корпус МЭБ</t>
  </si>
  <si>
    <t>Предварительный осмотр изделия МКУ</t>
  </si>
  <si>
    <t>Предварительный осмотр изделия СКУ</t>
  </si>
  <si>
    <t>Предварительный осмотр изделия УА</t>
  </si>
  <si>
    <t>Первичный осмотр изделия МЭБ</t>
  </si>
  <si>
    <t>Проверка работоспособности после замены элемента</t>
  </si>
  <si>
    <t xml:space="preserve">Ремонтно-диагностические работы МЭБ (включая первичный осмотр, установку платы МЭБ в корпус, запись актуальной микропрограммы, проверку функционирования после замены дефектного элемента,лазерная гравировка корпуса МЭБ после замены дефиктового элемента,ультразвуковая сварка корпуса МЭБ, проверка герметичности корпуса МЭБ на газогидравлическом стенде, проверка работоспособности МЭБ с использованием технологического сервера СЭМПЛ) </t>
  </si>
  <si>
    <t>Замена батареи питания МЭБ (с учетом установки новой батареи)</t>
  </si>
  <si>
    <t>« __ » ___________________ 2026 г.</t>
  </si>
  <si>
    <t>Предмет закупки - оказание услуг по ремонту оборудования ФГИС СЭМПЛ для нужд УФСИН России по Курской области</t>
  </si>
  <si>
    <t>Начальная (максимальная) цена контракта (НМЦК) ограничена доведенным до «Заказчика»  финансированием и составляет 244200 руб. 00 коп.</t>
  </si>
  <si>
    <t>Коммерческое предложение №1</t>
  </si>
  <si>
    <t>Коммерческое предложение  №2</t>
  </si>
  <si>
    <t>Коммерческое предложение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</si>
</sst>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000"/>
  </numFmts>
  <fonts count="17">
    <font>
      <sz val="11"/>
      <color theme="1"/>
      <name val="Calibri"/>
      <family val="2"/>
      <charset val="204"/>
      <scheme val="minor"/>
    </font>
    <font>
      <sz val="10"/>
      <name val="Times New Roman"/>
      <family val="1"/>
      <charset val="204"/>
    </font>
    <font>
      <sz val="13"/>
      <name val="Times New Roman"/>
      <family val="1"/>
      <charset val="204"/>
    </font>
    <font>
      <sz val="11"/>
      <color theme="1"/>
      <name val="Calibri"/>
      <family val="2"/>
      <scheme val="minor"/>
    </font>
    <font>
      <sz val="16"/>
      <color theme="1"/>
      <name val="Times New Roman"/>
      <family val="1"/>
      <charset val="204"/>
    </font>
    <font>
      <sz val="16"/>
      <name val="Times New Roman"/>
      <family val="1"/>
      <charset val="204"/>
    </font>
    <font>
      <sz val="11"/>
      <color theme="1"/>
      <name val="Times New Roman"/>
      <family val="1"/>
      <charset val="204"/>
    </font>
    <font>
      <b/>
      <sz val="11"/>
      <name val="Times New Roman"/>
      <family val="1"/>
      <charset val="204"/>
    </font>
    <font>
      <sz val="11"/>
      <name val="Times New Roman"/>
      <family val="1"/>
      <charset val="204"/>
    </font>
    <font>
      <i/>
      <sz val="11"/>
      <name val="Times New Roman"/>
      <family val="1"/>
      <charset val="204"/>
    </font>
    <font>
      <sz val="11"/>
      <color rgb="FF000000"/>
      <name val="Times New Roman"/>
      <family val="1"/>
      <charset val="204"/>
    </font>
    <font>
      <b/>
      <sz val="11"/>
      <color theme="1"/>
      <name val="Times New Roman"/>
      <family val="1"/>
      <charset val="204"/>
    </font>
    <font>
      <b/>
      <u/>
      <sz val="11"/>
      <color rgb="FF000000"/>
      <name val="Times New Roman"/>
      <family val="1"/>
      <charset val="204"/>
    </font>
    <font>
      <sz val="10"/>
      <color theme="1"/>
      <name val="Times New Roman"/>
      <family val="1"/>
      <charset val="204"/>
    </font>
    <font>
      <sz val="12"/>
      <color rgb="FF000000"/>
      <name val="TimesNewRomanPSMT"/>
    </font>
    <font>
      <sz val="11"/>
      <color theme="1"/>
      <name val="Calibri"/>
      <family val="2"/>
      <charset val="204"/>
      <scheme val="minor"/>
    </font>
    <font>
      <sz val="11"/>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9" fontId="3" fillId="0" borderId="0" applyFont="0" applyFill="0" applyBorder="0" applyAlignment="0" applyProtection="0"/>
    <xf numFmtId="164" fontId="15" fillId="0" borderId="0" applyFont="0" applyFill="0" applyBorder="0" applyAlignment="0" applyProtection="0"/>
  </cellStyleXfs>
  <cellXfs count="63">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xf numFmtId="0" fontId="4" fillId="0" borderId="0" xfId="0" applyFont="1"/>
    <xf numFmtId="0" fontId="5"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2" fontId="7" fillId="3"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165" fontId="7" fillId="0" borderId="0" xfId="0" applyNumberFormat="1" applyFont="1" applyAlignment="1">
      <alignment horizontal="center" vertical="center"/>
    </xf>
    <xf numFmtId="2" fontId="8" fillId="0" borderId="0" xfId="0" applyNumberFormat="1" applyFont="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0" xfId="0" applyFont="1" applyFill="1"/>
    <xf numFmtId="2" fontId="6"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0" fontId="14" fillId="0" borderId="0" xfId="0" applyFont="1" applyAlignment="1">
      <alignment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13" fillId="0" borderId="1" xfId="0" applyFont="1" applyBorder="1" applyAlignment="1">
      <alignment horizontal="center" vertical="center" wrapText="1"/>
    </xf>
    <xf numFmtId="0" fontId="7" fillId="0" borderId="2" xfId="0" applyFont="1" applyBorder="1" applyAlignment="1">
      <alignment horizontal="center" vertical="center" wrapText="1"/>
    </xf>
    <xf numFmtId="2" fontId="6"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0" fillId="3"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2" fontId="6" fillId="0" borderId="1" xfId="3" applyNumberFormat="1" applyFont="1" applyBorder="1" applyAlignment="1">
      <alignment horizontal="center" vertical="center"/>
    </xf>
    <xf numFmtId="0" fontId="10"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2" fontId="16" fillId="2" borderId="1" xfId="1" applyNumberFormat="1" applyFont="1" applyFill="1" applyBorder="1" applyAlignment="1">
      <alignment horizontal="center" vertical="center"/>
    </xf>
    <xf numFmtId="2" fontId="16" fillId="0" borderId="1" xfId="1" applyNumberFormat="1" applyFont="1" applyBorder="1" applyAlignment="1">
      <alignment horizontal="center" vertical="center"/>
    </xf>
    <xf numFmtId="2" fontId="6" fillId="2" borderId="1" xfId="1" applyNumberFormat="1" applyFont="1" applyFill="1" applyBorder="1" applyAlignment="1">
      <alignment horizontal="center" vertical="center"/>
    </xf>
    <xf numFmtId="0" fontId="10" fillId="3" borderId="1"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7" fillId="3" borderId="1" xfId="0" applyFont="1" applyFill="1" applyBorder="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2" fontId="7" fillId="0" borderId="1" xfId="0" applyNumberFormat="1" applyFont="1" applyBorder="1" applyAlignment="1">
      <alignment horizontal="center" vertical="center" wrapText="1"/>
    </xf>
  </cellXfs>
  <cellStyles count="4">
    <cellStyle name="Обычный" xfId="0" builtinId="0"/>
    <cellStyle name="Обычный 2" xfId="1"/>
    <cellStyle name="Процентный 2" xfId="2"/>
    <cellStyle name="Финансовый" xfId="3" builtinId="3"/>
  </cellStyles>
  <dxfs count="2">
    <dxf>
      <fill>
        <patternFill>
          <bgColor rgb="FF00B0F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19050</xdr:colOff>
      <xdr:row>4</xdr:row>
      <xdr:rowOff>2071487</xdr:rowOff>
    </xdr:from>
    <xdr:to>
      <xdr:col>10</xdr:col>
      <xdr:colOff>0</xdr:colOff>
      <xdr:row>4</xdr:row>
      <xdr:rowOff>2423912</xdr:rowOff>
    </xdr:to>
    <xdr:pic>
      <xdr:nvPicPr>
        <xdr:cNvPr id="5247" name="Picture 1">
          <a:extLst>
            <a:ext uri="{FF2B5EF4-FFF2-40B4-BE49-F238E27FC236}">
              <a16:creationId xmlns:a16="http://schemas.microsoft.com/office/drawing/2014/main" id="{00000000-0008-0000-0000-00007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1991" y="6598663"/>
          <a:ext cx="1067921"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27855</xdr:colOff>
      <xdr:row>4</xdr:row>
      <xdr:rowOff>2065324</xdr:rowOff>
    </xdr:from>
    <xdr:to>
      <xdr:col>9</xdr:col>
      <xdr:colOff>5043</xdr:colOff>
      <xdr:row>4</xdr:row>
      <xdr:rowOff>2503474</xdr:rowOff>
    </xdr:to>
    <xdr:pic>
      <xdr:nvPicPr>
        <xdr:cNvPr id="5248" name="Picture 2">
          <a:extLst>
            <a:ext uri="{FF2B5EF4-FFF2-40B4-BE49-F238E27FC236}">
              <a16:creationId xmlns:a16="http://schemas.microsoft.com/office/drawing/2014/main" id="{00000000-0008-0000-0000-0000801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09855" y="6592500"/>
          <a:ext cx="100812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232922</xdr:colOff>
      <xdr:row>4</xdr:row>
      <xdr:rowOff>2373342</xdr:rowOff>
    </xdr:from>
    <xdr:to>
      <xdr:col>10</xdr:col>
      <xdr:colOff>1790539</xdr:colOff>
      <xdr:row>4</xdr:row>
      <xdr:rowOff>2735292</xdr:rowOff>
    </xdr:to>
    <xdr:pic>
      <xdr:nvPicPr>
        <xdr:cNvPr id="5249" name="Picture 5">
          <a:extLst>
            <a:ext uri="{FF2B5EF4-FFF2-40B4-BE49-F238E27FC236}">
              <a16:creationId xmlns:a16="http://schemas.microsoft.com/office/drawing/2014/main" id="{00000000-0008-0000-0000-0000811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32834" y="6900518"/>
          <a:ext cx="155761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517712</xdr:colOff>
      <xdr:row>4</xdr:row>
      <xdr:rowOff>1070161</xdr:rowOff>
    </xdr:from>
    <xdr:to>
      <xdr:col>10</xdr:col>
      <xdr:colOff>670112</xdr:colOff>
      <xdr:row>4</xdr:row>
      <xdr:rowOff>1298761</xdr:rowOff>
    </xdr:to>
    <xdr:pic>
      <xdr:nvPicPr>
        <xdr:cNvPr id="5250" name="Picture 6">
          <a:extLst>
            <a:ext uri="{FF2B5EF4-FFF2-40B4-BE49-F238E27FC236}">
              <a16:creationId xmlns:a16="http://schemas.microsoft.com/office/drawing/2014/main" id="{00000000-0008-0000-0000-0000821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535771" y="473448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9"/>
  <sheetViews>
    <sheetView tabSelected="1" topLeftCell="A388" zoomScale="85" zoomScaleNormal="85" workbookViewId="0">
      <selection activeCell="J404" sqref="J404:N404"/>
    </sheetView>
  </sheetViews>
  <sheetFormatPr defaultRowHeight="39.950000000000003" customHeight="1"/>
  <cols>
    <col min="1" max="1" width="7.5703125" style="1" customWidth="1"/>
    <col min="2" max="2" width="43.7109375" style="1" customWidth="1"/>
    <col min="3" max="3" width="8.7109375" style="1" customWidth="1"/>
    <col min="4" max="4" width="6.85546875" style="1" customWidth="1"/>
    <col min="5" max="5" width="13.85546875" style="22" customWidth="1"/>
    <col min="6" max="6" width="14.7109375" style="1" customWidth="1"/>
    <col min="7" max="7" width="14.5703125" style="1" customWidth="1"/>
    <col min="8" max="8" width="15.5703125" style="1" customWidth="1"/>
    <col min="9" max="9" width="15.42578125" style="1" customWidth="1"/>
    <col min="10" max="10" width="16.28515625" style="1" bestFit="1" customWidth="1"/>
    <col min="11" max="11" width="31" style="1" customWidth="1"/>
    <col min="12" max="12" width="13.5703125" style="1" customWidth="1"/>
    <col min="13" max="13" width="10.42578125" style="1" bestFit="1" customWidth="1"/>
    <col min="14" max="14" width="13.85546875" style="1" customWidth="1"/>
    <col min="15" max="15" width="20.7109375" style="1" customWidth="1"/>
    <col min="16" max="16" width="16.42578125" style="1" bestFit="1" customWidth="1"/>
    <col min="17" max="20" width="9.140625" style="1"/>
    <col min="21" max="21" width="9.140625" style="1" customWidth="1"/>
    <col min="22" max="16384" width="9.140625" style="1"/>
  </cols>
  <sheetData>
    <row r="1" spans="1:29" s="16" customFormat="1" ht="39.950000000000003" customHeight="1">
      <c r="A1" s="58" t="s">
        <v>12</v>
      </c>
      <c r="B1" s="58"/>
      <c r="C1" s="58"/>
      <c r="D1" s="58"/>
      <c r="E1" s="58"/>
      <c r="F1" s="58"/>
      <c r="G1" s="58"/>
      <c r="H1" s="58"/>
      <c r="I1" s="58"/>
      <c r="J1" s="58"/>
      <c r="K1" s="58"/>
      <c r="L1" s="58"/>
      <c r="M1" s="58"/>
      <c r="N1" s="58"/>
      <c r="O1" s="8"/>
      <c r="P1" s="8"/>
      <c r="Q1" s="8"/>
      <c r="R1" s="8"/>
      <c r="S1" s="8"/>
      <c r="T1" s="8"/>
      <c r="U1" s="8"/>
      <c r="V1" s="8"/>
      <c r="W1" s="8"/>
      <c r="X1" s="8"/>
      <c r="Y1" s="8"/>
      <c r="Z1" s="8"/>
      <c r="AA1" s="8"/>
      <c r="AB1" s="8"/>
      <c r="AC1" s="8"/>
    </row>
    <row r="2" spans="1:29" s="16" customFormat="1" ht="39.950000000000003" customHeight="1">
      <c r="A2" s="60" t="s">
        <v>13</v>
      </c>
      <c r="B2" s="60"/>
      <c r="C2" s="60"/>
      <c r="D2" s="60"/>
      <c r="E2" s="61" t="s">
        <v>422</v>
      </c>
      <c r="F2" s="61"/>
      <c r="G2" s="61"/>
      <c r="H2" s="61"/>
      <c r="I2" s="61"/>
      <c r="J2" s="61"/>
      <c r="K2" s="61"/>
      <c r="L2" s="61"/>
      <c r="M2" s="61"/>
      <c r="N2" s="61"/>
      <c r="O2" s="8"/>
      <c r="P2" s="8"/>
      <c r="Q2" s="8"/>
      <c r="R2" s="8"/>
      <c r="S2" s="8"/>
      <c r="T2" s="8"/>
      <c r="U2" s="8"/>
      <c r="V2" s="8"/>
      <c r="W2" s="8"/>
      <c r="X2" s="8"/>
      <c r="Y2" s="8"/>
      <c r="Z2" s="8"/>
      <c r="AA2" s="8"/>
      <c r="AB2" s="8"/>
      <c r="AC2" s="8"/>
    </row>
    <row r="3" spans="1:29" s="16" customFormat="1" ht="87.75" customHeight="1">
      <c r="A3" s="60" t="s">
        <v>14</v>
      </c>
      <c r="B3" s="60"/>
      <c r="C3" s="60"/>
      <c r="D3" s="60"/>
      <c r="E3" s="60" t="s">
        <v>15</v>
      </c>
      <c r="F3" s="60"/>
      <c r="G3" s="60"/>
      <c r="H3" s="60"/>
      <c r="I3" s="60"/>
      <c r="J3" s="60"/>
      <c r="K3" s="60"/>
      <c r="L3" s="60"/>
      <c r="M3" s="60"/>
      <c r="N3" s="60"/>
      <c r="O3" s="8"/>
      <c r="P3" s="8"/>
      <c r="Q3" s="8"/>
      <c r="R3" s="8"/>
      <c r="S3" s="8"/>
      <c r="T3" s="8"/>
      <c r="U3" s="8"/>
      <c r="V3" s="8"/>
      <c r="W3" s="8"/>
      <c r="X3" s="8"/>
      <c r="Y3" s="8"/>
      <c r="Z3" s="8"/>
      <c r="AA3" s="8"/>
      <c r="AB3" s="8"/>
      <c r="AC3" s="8"/>
    </row>
    <row r="4" spans="1:29" s="16" customFormat="1" ht="189.75" customHeight="1">
      <c r="A4" s="58" t="s">
        <v>0</v>
      </c>
      <c r="B4" s="58" t="s">
        <v>2</v>
      </c>
      <c r="C4" s="58" t="s">
        <v>1</v>
      </c>
      <c r="D4" s="58" t="s">
        <v>3</v>
      </c>
      <c r="E4" s="58" t="s">
        <v>10</v>
      </c>
      <c r="F4" s="58"/>
      <c r="G4" s="58"/>
      <c r="H4" s="62" t="s">
        <v>8</v>
      </c>
      <c r="I4" s="62"/>
      <c r="J4" s="62"/>
      <c r="K4" s="58" t="s">
        <v>386</v>
      </c>
      <c r="L4" s="59"/>
      <c r="M4" s="59"/>
      <c r="N4" s="59"/>
    </row>
    <row r="5" spans="1:29" s="16" customFormat="1" ht="219.75" customHeight="1">
      <c r="A5" s="58"/>
      <c r="B5" s="58"/>
      <c r="C5" s="58"/>
      <c r="D5" s="58"/>
      <c r="E5" s="20" t="s">
        <v>424</v>
      </c>
      <c r="F5" s="7" t="s">
        <v>425</v>
      </c>
      <c r="G5" s="7" t="s">
        <v>426</v>
      </c>
      <c r="H5" s="7" t="s">
        <v>5</v>
      </c>
      <c r="I5" s="7" t="s">
        <v>4</v>
      </c>
      <c r="J5" s="7" t="s">
        <v>399</v>
      </c>
      <c r="K5" s="8" t="s">
        <v>400</v>
      </c>
      <c r="L5" s="7" t="s">
        <v>6</v>
      </c>
      <c r="M5" s="7" t="s">
        <v>7</v>
      </c>
      <c r="N5" s="7" t="s">
        <v>11</v>
      </c>
    </row>
    <row r="6" spans="1:29" s="16" customFormat="1" ht="15">
      <c r="A6" s="58" t="s">
        <v>21</v>
      </c>
      <c r="B6" s="59"/>
      <c r="C6" s="59"/>
      <c r="D6" s="59"/>
      <c r="E6" s="59"/>
      <c r="F6" s="59"/>
      <c r="G6" s="59"/>
      <c r="H6" s="59"/>
      <c r="I6" s="59"/>
      <c r="J6" s="59"/>
      <c r="K6" s="59"/>
      <c r="L6" s="59"/>
      <c r="M6" s="59"/>
      <c r="N6" s="59"/>
    </row>
    <row r="7" spans="1:29" s="16" customFormat="1" ht="15">
      <c r="A7" s="8">
        <v>1</v>
      </c>
      <c r="B7" s="8" t="s">
        <v>22</v>
      </c>
      <c r="C7" s="8" t="s">
        <v>9</v>
      </c>
      <c r="D7" s="8">
        <v>1</v>
      </c>
      <c r="E7" s="23">
        <v>253.58</v>
      </c>
      <c r="F7" s="23">
        <v>241.5</v>
      </c>
      <c r="G7" s="23">
        <v>226</v>
      </c>
      <c r="H7" s="9">
        <f t="shared" ref="H7:H290" si="0">AVERAGE(E7:G7)</f>
        <v>240.36</v>
      </c>
      <c r="I7" s="10">
        <f t="shared" ref="I7:I290" si="1">SQRT(((SUM((POWER(E7-H7,2)),(POWER(F7-H7,2)),(POWER(G7-H7,2)))/(COLUMNS(E7:G7)-1))))</f>
        <v>13.825295656874763</v>
      </c>
      <c r="J7" s="10">
        <f t="shared" ref="J7:J290" si="2">I7/H7*100</f>
        <v>5.7519119890475796</v>
      </c>
      <c r="K7" s="23">
        <v>160</v>
      </c>
      <c r="L7" s="9">
        <f t="shared" ref="L7:L19" si="3">K7/D7</f>
        <v>160</v>
      </c>
      <c r="M7" s="9">
        <f t="shared" ref="M7:M290" si="4">ROUND(L7,2)</f>
        <v>160</v>
      </c>
      <c r="N7" s="9">
        <f t="shared" ref="N7:N290" si="5">M7*D7</f>
        <v>160</v>
      </c>
      <c r="O7" s="10"/>
    </row>
    <row r="8" spans="1:29" s="16" customFormat="1" ht="15">
      <c r="A8" s="8">
        <v>2</v>
      </c>
      <c r="B8" s="8" t="s">
        <v>23</v>
      </c>
      <c r="C8" s="8" t="s">
        <v>9</v>
      </c>
      <c r="D8" s="8">
        <v>1</v>
      </c>
      <c r="E8" s="23">
        <v>359.42</v>
      </c>
      <c r="F8" s="23">
        <v>342.3</v>
      </c>
      <c r="G8" s="23">
        <v>321</v>
      </c>
      <c r="H8" s="9">
        <f>AVERAGE(E8:G8)</f>
        <v>340.90666666666669</v>
      </c>
      <c r="I8" s="10">
        <f>SQRT(((SUM((POWER(E8-H8,2)),(POWER(F8-H8,2)),(POWER(G8-H8,2)))/(COLUMNS(E8:G8)-1))))</f>
        <v>19.247860487164115</v>
      </c>
      <c r="J8" s="10">
        <f>I8/H8*100</f>
        <v>5.6460792261315254</v>
      </c>
      <c r="K8" s="23">
        <v>160</v>
      </c>
      <c r="L8" s="9">
        <f t="shared" si="3"/>
        <v>160</v>
      </c>
      <c r="M8" s="9">
        <f>ROUND(L8,2)</f>
        <v>160</v>
      </c>
      <c r="N8" s="9">
        <f>M8*D8</f>
        <v>160</v>
      </c>
    </row>
    <row r="9" spans="1:29" s="16" customFormat="1" ht="15">
      <c r="A9" s="8">
        <v>3</v>
      </c>
      <c r="B9" s="13" t="s">
        <v>24</v>
      </c>
      <c r="C9" s="8" t="s">
        <v>9</v>
      </c>
      <c r="D9" s="8">
        <v>1</v>
      </c>
      <c r="E9" s="23">
        <v>724.34</v>
      </c>
      <c r="F9" s="23">
        <v>689.85</v>
      </c>
      <c r="G9" s="23">
        <v>605</v>
      </c>
      <c r="H9" s="9">
        <f t="shared" ref="H9:H27" si="6">AVERAGE(E9:G9)</f>
        <v>673.06333333333339</v>
      </c>
      <c r="I9" s="10">
        <f t="shared" ref="I9:I27" si="7">SQRT(((SUM((POWER(E9-H9,2)),(POWER(F9-H9,2)),(POWER(G9-H9,2)))/(COLUMNS(E9:G9)-1))))</f>
        <v>61.415413646195816</v>
      </c>
      <c r="J9" s="10">
        <f t="shared" ref="J9:J27" si="8">I9/H9*100</f>
        <v>9.1247599749695389</v>
      </c>
      <c r="K9" s="23">
        <v>310</v>
      </c>
      <c r="L9" s="9">
        <f t="shared" si="3"/>
        <v>310</v>
      </c>
      <c r="M9" s="9">
        <f t="shared" ref="M9:M27" si="9">ROUND(L9,2)</f>
        <v>310</v>
      </c>
      <c r="N9" s="9">
        <f t="shared" ref="N9:N27" si="10">M9*D9</f>
        <v>310</v>
      </c>
    </row>
    <row r="10" spans="1:29" s="16" customFormat="1" ht="15">
      <c r="A10" s="8">
        <v>4</v>
      </c>
      <c r="B10" s="13" t="s">
        <v>25</v>
      </c>
      <c r="C10" s="8" t="s">
        <v>9</v>
      </c>
      <c r="D10" s="8">
        <v>1</v>
      </c>
      <c r="E10" s="45">
        <v>1170.8599999999999</v>
      </c>
      <c r="F10" s="23">
        <v>1115.0999999999999</v>
      </c>
      <c r="G10" s="23">
        <v>983</v>
      </c>
      <c r="H10" s="9">
        <f t="shared" si="6"/>
        <v>1089.6533333333334</v>
      </c>
      <c r="I10" s="10">
        <f t="shared" si="7"/>
        <v>96.480539661287779</v>
      </c>
      <c r="J10" s="10">
        <f t="shared" si="8"/>
        <v>8.8542416849353707</v>
      </c>
      <c r="K10" s="23">
        <v>510</v>
      </c>
      <c r="L10" s="9">
        <f t="shared" si="3"/>
        <v>510</v>
      </c>
      <c r="M10" s="9">
        <f t="shared" si="9"/>
        <v>510</v>
      </c>
      <c r="N10" s="9">
        <f>M10*D10</f>
        <v>510</v>
      </c>
    </row>
    <row r="11" spans="1:29" s="16" customFormat="1" ht="15">
      <c r="A11" s="8">
        <v>5</v>
      </c>
      <c r="B11" s="13" t="s">
        <v>26</v>
      </c>
      <c r="C11" s="8" t="s">
        <v>9</v>
      </c>
      <c r="D11" s="8">
        <v>1</v>
      </c>
      <c r="E11" s="45">
        <v>447.62</v>
      </c>
      <c r="F11" s="23">
        <v>426.3</v>
      </c>
      <c r="G11" s="23">
        <v>378</v>
      </c>
      <c r="H11" s="9">
        <f t="shared" si="6"/>
        <v>417.30666666666667</v>
      </c>
      <c r="I11" s="10">
        <f t="shared" si="7"/>
        <v>35.67066208151082</v>
      </c>
      <c r="J11" s="10">
        <f t="shared" si="8"/>
        <v>8.5478294335526606</v>
      </c>
      <c r="K11" s="23">
        <v>190</v>
      </c>
      <c r="L11" s="9">
        <f t="shared" si="3"/>
        <v>190</v>
      </c>
      <c r="M11" s="9">
        <f>ROUND(L11,2)</f>
        <v>190</v>
      </c>
      <c r="N11" s="9">
        <f>M11*D11</f>
        <v>190</v>
      </c>
    </row>
    <row r="12" spans="1:29" s="16" customFormat="1" ht="15">
      <c r="A12" s="8">
        <v>6</v>
      </c>
      <c r="B12" s="13" t="s">
        <v>27</v>
      </c>
      <c r="C12" s="8" t="s">
        <v>9</v>
      </c>
      <c r="D12" s="8">
        <v>1</v>
      </c>
      <c r="E12" s="45">
        <v>1412.3</v>
      </c>
      <c r="F12" s="23">
        <v>1345.05</v>
      </c>
      <c r="G12" s="23">
        <v>1173</v>
      </c>
      <c r="H12" s="9">
        <f t="shared" si="6"/>
        <v>1310.1166666666666</v>
      </c>
      <c r="I12" s="10">
        <f t="shared" si="7"/>
        <v>123.41546026869295</v>
      </c>
      <c r="J12" s="10">
        <f t="shared" si="8"/>
        <v>9.4201885533369509</v>
      </c>
      <c r="K12" s="23">
        <v>600</v>
      </c>
      <c r="L12" s="9">
        <f t="shared" si="3"/>
        <v>600</v>
      </c>
      <c r="M12" s="9">
        <f>ROUND(L12,2)</f>
        <v>600</v>
      </c>
      <c r="N12" s="9">
        <f>M12*D12</f>
        <v>600</v>
      </c>
    </row>
    <row r="13" spans="1:29" s="42" customFormat="1" ht="15">
      <c r="A13" s="43"/>
      <c r="B13" s="13" t="s">
        <v>414</v>
      </c>
      <c r="C13" s="43" t="s">
        <v>9</v>
      </c>
      <c r="D13" s="43">
        <v>1</v>
      </c>
      <c r="E13" s="45">
        <v>726.55</v>
      </c>
      <c r="F13" s="23">
        <v>691.95</v>
      </c>
      <c r="G13" s="23">
        <v>624</v>
      </c>
      <c r="H13" s="9">
        <f t="shared" si="6"/>
        <v>680.83333333333337</v>
      </c>
      <c r="I13" s="10">
        <f t="shared" si="7"/>
        <v>52.170976925234321</v>
      </c>
      <c r="J13" s="10">
        <f t="shared" si="8"/>
        <v>7.6628117882841105</v>
      </c>
      <c r="K13" s="23">
        <v>523.33333333333303</v>
      </c>
      <c r="L13" s="9">
        <f t="shared" si="3"/>
        <v>523.33333333333303</v>
      </c>
      <c r="M13" s="9">
        <f t="shared" si="9"/>
        <v>523.33000000000004</v>
      </c>
      <c r="N13" s="9">
        <f t="shared" ref="N13:N17" si="11">M13*D13</f>
        <v>523.33000000000004</v>
      </c>
    </row>
    <row r="14" spans="1:29" s="42" customFormat="1" ht="15">
      <c r="A14" s="43"/>
      <c r="B14" s="13" t="s">
        <v>415</v>
      </c>
      <c r="C14" s="43" t="s">
        <v>9</v>
      </c>
      <c r="D14" s="43">
        <v>1</v>
      </c>
      <c r="E14" s="45">
        <v>726.55</v>
      </c>
      <c r="F14" s="23">
        <v>691.95</v>
      </c>
      <c r="G14" s="23">
        <v>624</v>
      </c>
      <c r="H14" s="9">
        <f t="shared" si="6"/>
        <v>680.83333333333337</v>
      </c>
      <c r="I14" s="10">
        <f t="shared" si="7"/>
        <v>52.170976925234321</v>
      </c>
      <c r="J14" s="10">
        <f t="shared" si="8"/>
        <v>7.6628117882841105</v>
      </c>
      <c r="K14" s="23">
        <v>568.33333333333303</v>
      </c>
      <c r="L14" s="9">
        <f t="shared" si="3"/>
        <v>568.33333333333303</v>
      </c>
      <c r="M14" s="9">
        <f t="shared" si="9"/>
        <v>568.33000000000004</v>
      </c>
      <c r="N14" s="9">
        <f t="shared" si="11"/>
        <v>568.33000000000004</v>
      </c>
    </row>
    <row r="15" spans="1:29" s="42" customFormat="1" ht="15">
      <c r="A15" s="43"/>
      <c r="B15" s="13" t="s">
        <v>416</v>
      </c>
      <c r="C15" s="43" t="s">
        <v>9</v>
      </c>
      <c r="D15" s="43">
        <v>1</v>
      </c>
      <c r="E15" s="45">
        <v>726.55</v>
      </c>
      <c r="F15" s="23">
        <v>691.95</v>
      </c>
      <c r="G15" s="23">
        <v>624</v>
      </c>
      <c r="H15" s="9">
        <f t="shared" si="6"/>
        <v>680.83333333333337</v>
      </c>
      <c r="I15" s="10">
        <f t="shared" si="7"/>
        <v>52.170976925234321</v>
      </c>
      <c r="J15" s="10">
        <f t="shared" si="8"/>
        <v>7.6628117882841105</v>
      </c>
      <c r="K15" s="23">
        <v>613.33333333333303</v>
      </c>
      <c r="L15" s="9">
        <f t="shared" si="3"/>
        <v>613.33333333333303</v>
      </c>
      <c r="M15" s="9">
        <f t="shared" si="9"/>
        <v>613.33000000000004</v>
      </c>
      <c r="N15" s="9">
        <f t="shared" si="11"/>
        <v>613.33000000000004</v>
      </c>
    </row>
    <row r="16" spans="1:29" s="42" customFormat="1" ht="15">
      <c r="A16" s="43"/>
      <c r="B16" s="13" t="s">
        <v>417</v>
      </c>
      <c r="C16" s="43" t="s">
        <v>9</v>
      </c>
      <c r="D16" s="43">
        <v>1</v>
      </c>
      <c r="E16" s="45">
        <v>589.84</v>
      </c>
      <c r="F16" s="23">
        <v>561.75</v>
      </c>
      <c r="G16" s="23">
        <v>549</v>
      </c>
      <c r="H16" s="9">
        <f t="shared" si="6"/>
        <v>566.86333333333334</v>
      </c>
      <c r="I16" s="10">
        <f t="shared" si="7"/>
        <v>20.894641258785327</v>
      </c>
      <c r="J16" s="10">
        <f t="shared" si="8"/>
        <v>3.6860103714802501</v>
      </c>
      <c r="K16" s="23">
        <v>658.33333333333303</v>
      </c>
      <c r="L16" s="9">
        <f t="shared" si="3"/>
        <v>658.33333333333303</v>
      </c>
      <c r="M16" s="9">
        <f t="shared" si="9"/>
        <v>658.33</v>
      </c>
      <c r="N16" s="9">
        <f t="shared" si="11"/>
        <v>658.33</v>
      </c>
    </row>
    <row r="17" spans="1:14" s="42" customFormat="1" ht="30">
      <c r="A17" s="43"/>
      <c r="B17" s="46" t="s">
        <v>418</v>
      </c>
      <c r="C17" s="43" t="s">
        <v>9</v>
      </c>
      <c r="D17" s="43">
        <v>1</v>
      </c>
      <c r="E17" s="45">
        <v>572.20000000000005</v>
      </c>
      <c r="F17" s="23">
        <v>544.95000000000005</v>
      </c>
      <c r="G17" s="23">
        <v>471</v>
      </c>
      <c r="H17" s="9">
        <f t="shared" si="6"/>
        <v>529.38333333333333</v>
      </c>
      <c r="I17" s="10">
        <f t="shared" si="7"/>
        <v>52.36507264707398</v>
      </c>
      <c r="J17" s="10">
        <f t="shared" si="8"/>
        <v>9.8917116104412024</v>
      </c>
      <c r="K17" s="23">
        <v>703.33333333333303</v>
      </c>
      <c r="L17" s="9">
        <f t="shared" si="3"/>
        <v>703.33333333333303</v>
      </c>
      <c r="M17" s="9">
        <f t="shared" si="9"/>
        <v>703.33</v>
      </c>
      <c r="N17" s="9">
        <f t="shared" si="11"/>
        <v>703.33</v>
      </c>
    </row>
    <row r="18" spans="1:14" s="16" customFormat="1" ht="105">
      <c r="A18" s="8">
        <v>7</v>
      </c>
      <c r="B18" s="8" t="s">
        <v>28</v>
      </c>
      <c r="C18" s="8" t="s">
        <v>9</v>
      </c>
      <c r="D18" s="8">
        <v>1</v>
      </c>
      <c r="E18" s="31">
        <v>7304.06</v>
      </c>
      <c r="F18" s="23">
        <v>6956.25</v>
      </c>
      <c r="G18" s="23">
        <v>6196</v>
      </c>
      <c r="H18" s="9">
        <f t="shared" si="6"/>
        <v>6818.77</v>
      </c>
      <c r="I18" s="10">
        <f t="shared" si="7"/>
        <v>566.67874823395323</v>
      </c>
      <c r="J18" s="10">
        <f t="shared" si="8"/>
        <v>8.3105713821400808</v>
      </c>
      <c r="K18" s="11">
        <v>2860</v>
      </c>
      <c r="L18" s="9">
        <f t="shared" si="3"/>
        <v>2860</v>
      </c>
      <c r="M18" s="9">
        <f>ROUND(L18,2)</f>
        <v>2860</v>
      </c>
      <c r="N18" s="9">
        <f>M18*D18</f>
        <v>2860</v>
      </c>
    </row>
    <row r="19" spans="1:14" s="16" customFormat="1" ht="15">
      <c r="A19" s="8">
        <v>8</v>
      </c>
      <c r="B19" s="14" t="s">
        <v>29</v>
      </c>
      <c r="C19" s="8" t="s">
        <v>9</v>
      </c>
      <c r="D19" s="8">
        <v>1</v>
      </c>
      <c r="E19" s="23">
        <v>306.5</v>
      </c>
      <c r="F19" s="23">
        <v>291.89999999999998</v>
      </c>
      <c r="G19" s="23">
        <v>224</v>
      </c>
      <c r="H19" s="9">
        <f t="shared" si="6"/>
        <v>274.13333333333333</v>
      </c>
      <c r="I19" s="10">
        <f t="shared" si="7"/>
        <v>44.026166461927311</v>
      </c>
      <c r="J19" s="10">
        <f t="shared" si="8"/>
        <v>16.060128816364536</v>
      </c>
      <c r="K19" s="23">
        <v>110</v>
      </c>
      <c r="L19" s="9">
        <f t="shared" si="3"/>
        <v>110</v>
      </c>
      <c r="M19" s="9">
        <f>ROUND(L19,2)</f>
        <v>110</v>
      </c>
      <c r="N19" s="9">
        <f t="shared" si="10"/>
        <v>110</v>
      </c>
    </row>
    <row r="20" spans="1:14" s="16" customFormat="1" ht="15">
      <c r="A20" s="8">
        <v>9</v>
      </c>
      <c r="B20" s="14" t="s">
        <v>30</v>
      </c>
      <c r="C20" s="8" t="s">
        <v>9</v>
      </c>
      <c r="D20" s="8">
        <v>1</v>
      </c>
      <c r="E20" s="23">
        <v>319.73</v>
      </c>
      <c r="F20" s="23">
        <v>304.5</v>
      </c>
      <c r="G20" s="23">
        <v>280</v>
      </c>
      <c r="H20" s="9">
        <f t="shared" si="6"/>
        <v>301.41000000000003</v>
      </c>
      <c r="I20" s="10">
        <f t="shared" si="7"/>
        <v>20.044433142396429</v>
      </c>
      <c r="J20" s="10">
        <f t="shared" si="8"/>
        <v>6.6502216722724619</v>
      </c>
      <c r="K20" s="23">
        <v>150</v>
      </c>
      <c r="L20" s="9">
        <f t="shared" ref="L20:L27" si="12">K20/D20</f>
        <v>150</v>
      </c>
      <c r="M20" s="9">
        <f t="shared" si="9"/>
        <v>150</v>
      </c>
      <c r="N20" s="9">
        <f t="shared" si="10"/>
        <v>150</v>
      </c>
    </row>
    <row r="21" spans="1:14" s="16" customFormat="1" ht="30">
      <c r="A21" s="8">
        <v>10</v>
      </c>
      <c r="B21" s="15" t="s">
        <v>31</v>
      </c>
      <c r="C21" s="8" t="s">
        <v>9</v>
      </c>
      <c r="D21" s="8">
        <v>1</v>
      </c>
      <c r="E21" s="23">
        <v>686.86</v>
      </c>
      <c r="F21" s="23">
        <v>654.15</v>
      </c>
      <c r="G21" s="23">
        <v>576</v>
      </c>
      <c r="H21" s="9">
        <f t="shared" si="6"/>
        <v>639.00333333333333</v>
      </c>
      <c r="I21" s="10">
        <f t="shared" si="7"/>
        <v>56.960960607536578</v>
      </c>
      <c r="J21" s="10">
        <f t="shared" si="8"/>
        <v>8.9140318424322107</v>
      </c>
      <c r="K21" s="23">
        <v>320</v>
      </c>
      <c r="L21" s="9">
        <f t="shared" si="12"/>
        <v>320</v>
      </c>
      <c r="M21" s="9">
        <f t="shared" si="9"/>
        <v>320</v>
      </c>
      <c r="N21" s="9">
        <f t="shared" si="10"/>
        <v>320</v>
      </c>
    </row>
    <row r="22" spans="1:14" s="16" customFormat="1" ht="15">
      <c r="A22" s="8">
        <v>11</v>
      </c>
      <c r="B22" s="14" t="s">
        <v>32</v>
      </c>
      <c r="C22" s="8" t="s">
        <v>9</v>
      </c>
      <c r="D22" s="8">
        <v>1</v>
      </c>
      <c r="E22" s="23">
        <v>1315.28</v>
      </c>
      <c r="F22" s="23">
        <v>1252.6500000000001</v>
      </c>
      <c r="G22" s="23">
        <v>1130</v>
      </c>
      <c r="H22" s="9">
        <f t="shared" si="6"/>
        <v>1232.6433333333334</v>
      </c>
      <c r="I22" s="10">
        <f t="shared" si="7"/>
        <v>94.246324243088296</v>
      </c>
      <c r="J22" s="10">
        <f t="shared" si="8"/>
        <v>7.6458714126353096</v>
      </c>
      <c r="K22" s="23">
        <v>540</v>
      </c>
      <c r="L22" s="9">
        <f t="shared" si="12"/>
        <v>540</v>
      </c>
      <c r="M22" s="9">
        <f t="shared" si="9"/>
        <v>540</v>
      </c>
      <c r="N22" s="9">
        <f t="shared" si="10"/>
        <v>540</v>
      </c>
    </row>
    <row r="23" spans="1:14" s="16" customFormat="1" ht="15">
      <c r="A23" s="8">
        <v>12</v>
      </c>
      <c r="B23" s="14" t="s">
        <v>33</v>
      </c>
      <c r="C23" s="8" t="s">
        <v>9</v>
      </c>
      <c r="D23" s="8">
        <v>1</v>
      </c>
      <c r="E23" s="23">
        <v>650.48</v>
      </c>
      <c r="F23" s="23">
        <v>619.5</v>
      </c>
      <c r="G23" s="23">
        <v>451</v>
      </c>
      <c r="H23" s="9">
        <f t="shared" si="6"/>
        <v>573.66</v>
      </c>
      <c r="I23" s="10">
        <f t="shared" si="7"/>
        <v>107.35011318112339</v>
      </c>
      <c r="J23" s="10">
        <f t="shared" si="8"/>
        <v>18.713194781076492</v>
      </c>
      <c r="K23" s="11">
        <f>((D23/3)*(SUM(E23:G23)))</f>
        <v>573.66</v>
      </c>
      <c r="L23" s="9">
        <f t="shared" si="12"/>
        <v>573.66</v>
      </c>
      <c r="M23" s="9">
        <f t="shared" si="9"/>
        <v>573.66</v>
      </c>
      <c r="N23" s="9">
        <f t="shared" si="10"/>
        <v>573.66</v>
      </c>
    </row>
    <row r="24" spans="1:14" s="16" customFormat="1" ht="105">
      <c r="A24" s="8">
        <v>13</v>
      </c>
      <c r="B24" s="8" t="s">
        <v>34</v>
      </c>
      <c r="C24" s="8" t="s">
        <v>9</v>
      </c>
      <c r="D24" s="8">
        <v>1</v>
      </c>
      <c r="E24" s="31">
        <v>8304.0300000000007</v>
      </c>
      <c r="F24" s="50">
        <v>7908.6</v>
      </c>
      <c r="G24" s="23">
        <v>6413</v>
      </c>
      <c r="H24" s="9">
        <f t="shared" si="6"/>
        <v>7541.876666666667</v>
      </c>
      <c r="I24" s="10">
        <f t="shared" si="7"/>
        <v>997.42825187245126</v>
      </c>
      <c r="J24" s="10">
        <f t="shared" si="8"/>
        <v>13.225199720924252</v>
      </c>
      <c r="K24" s="11">
        <v>3400</v>
      </c>
      <c r="L24" s="9">
        <f t="shared" si="12"/>
        <v>3400</v>
      </c>
      <c r="M24" s="9">
        <f t="shared" si="9"/>
        <v>3400</v>
      </c>
      <c r="N24" s="9">
        <f t="shared" si="10"/>
        <v>3400</v>
      </c>
    </row>
    <row r="25" spans="1:14" s="16" customFormat="1" ht="15">
      <c r="A25" s="8">
        <v>14</v>
      </c>
      <c r="B25" s="14" t="s">
        <v>35</v>
      </c>
      <c r="C25" s="8" t="s">
        <v>9</v>
      </c>
      <c r="D25" s="8">
        <v>1</v>
      </c>
      <c r="E25" s="23">
        <v>306.5</v>
      </c>
      <c r="F25" s="23">
        <v>291.89999999999998</v>
      </c>
      <c r="G25" s="23">
        <v>224</v>
      </c>
      <c r="H25" s="9">
        <f t="shared" si="6"/>
        <v>274.13333333333333</v>
      </c>
      <c r="I25" s="10">
        <f t="shared" si="7"/>
        <v>44.026166461927311</v>
      </c>
      <c r="J25" s="10">
        <f t="shared" si="8"/>
        <v>16.060128816364536</v>
      </c>
      <c r="K25" s="11">
        <v>150</v>
      </c>
      <c r="L25" s="9">
        <f t="shared" si="12"/>
        <v>150</v>
      </c>
      <c r="M25" s="9">
        <f t="shared" si="9"/>
        <v>150</v>
      </c>
      <c r="N25" s="9">
        <f t="shared" si="10"/>
        <v>150</v>
      </c>
    </row>
    <row r="26" spans="1:14" s="16" customFormat="1" ht="15">
      <c r="A26" s="8">
        <v>15</v>
      </c>
      <c r="B26" s="13" t="s">
        <v>36</v>
      </c>
      <c r="C26" s="8" t="s">
        <v>9</v>
      </c>
      <c r="D26" s="8">
        <v>1</v>
      </c>
      <c r="E26" s="23">
        <v>259.08999999999997</v>
      </c>
      <c r="F26" s="23">
        <v>246.75</v>
      </c>
      <c r="G26" s="23">
        <v>227</v>
      </c>
      <c r="H26" s="9">
        <f t="shared" si="6"/>
        <v>244.27999999999997</v>
      </c>
      <c r="I26" s="10">
        <f t="shared" si="7"/>
        <v>16.18696080183058</v>
      </c>
      <c r="J26" s="10">
        <f t="shared" si="8"/>
        <v>6.6263962673287127</v>
      </c>
      <c r="K26" s="37">
        <f>((D26/3)*(SUM(E26:G26)))</f>
        <v>244.27999999999997</v>
      </c>
      <c r="L26" s="9">
        <f t="shared" si="12"/>
        <v>244.27999999999997</v>
      </c>
      <c r="M26" s="9">
        <f t="shared" si="9"/>
        <v>244.28</v>
      </c>
      <c r="N26" s="9">
        <f t="shared" si="10"/>
        <v>244.28</v>
      </c>
    </row>
    <row r="27" spans="1:14" s="16" customFormat="1" ht="15">
      <c r="A27" s="8">
        <v>16</v>
      </c>
      <c r="B27" s="13" t="s">
        <v>37</v>
      </c>
      <c r="C27" s="8" t="s">
        <v>9</v>
      </c>
      <c r="D27" s="8">
        <v>1</v>
      </c>
      <c r="E27" s="23">
        <v>1388.05</v>
      </c>
      <c r="F27" s="23">
        <v>1321.95</v>
      </c>
      <c r="G27" s="23">
        <v>1130</v>
      </c>
      <c r="H27" s="9">
        <f t="shared" si="6"/>
        <v>1280</v>
      </c>
      <c r="I27" s="10">
        <f t="shared" si="7"/>
        <v>134.04216687296577</v>
      </c>
      <c r="J27" s="10">
        <f t="shared" si="8"/>
        <v>10.472044286950451</v>
      </c>
      <c r="K27" s="11">
        <v>540</v>
      </c>
      <c r="L27" s="9">
        <f t="shared" si="12"/>
        <v>540</v>
      </c>
      <c r="M27" s="9">
        <f t="shared" si="9"/>
        <v>540</v>
      </c>
      <c r="N27" s="9">
        <f t="shared" si="10"/>
        <v>540</v>
      </c>
    </row>
    <row r="28" spans="1:14" s="16" customFormat="1" ht="105">
      <c r="A28" s="8">
        <v>17</v>
      </c>
      <c r="B28" s="8" t="s">
        <v>397</v>
      </c>
      <c r="C28" s="8" t="s">
        <v>9</v>
      </c>
      <c r="D28" s="8">
        <v>1</v>
      </c>
      <c r="E28" s="31">
        <v>6359.22</v>
      </c>
      <c r="F28" s="50">
        <v>6056.4</v>
      </c>
      <c r="G28" s="23">
        <v>5570</v>
      </c>
      <c r="H28" s="9">
        <f>AVERAGE(E28:G28)</f>
        <v>5995.206666666666</v>
      </c>
      <c r="I28" s="10">
        <f t="shared" si="1"/>
        <v>398.15263421624303</v>
      </c>
      <c r="J28" s="10">
        <f t="shared" si="2"/>
        <v>6.6411828040886505</v>
      </c>
      <c r="K28" s="23">
        <v>2520</v>
      </c>
      <c r="L28" s="9">
        <f t="shared" ref="L28:L290" si="13">K28/D28</f>
        <v>2520</v>
      </c>
      <c r="M28" s="9">
        <f>ROUND(L28,2)</f>
        <v>2520</v>
      </c>
      <c r="N28" s="9">
        <f>M28*D28</f>
        <v>2520</v>
      </c>
    </row>
    <row r="29" spans="1:14" s="16" customFormat="1" ht="15">
      <c r="A29" s="8">
        <v>18</v>
      </c>
      <c r="B29" s="13" t="s">
        <v>394</v>
      </c>
      <c r="C29" s="8" t="s">
        <v>9</v>
      </c>
      <c r="D29" s="8">
        <v>1</v>
      </c>
      <c r="E29" s="23">
        <v>636.14</v>
      </c>
      <c r="F29" s="23">
        <v>605.85</v>
      </c>
      <c r="G29" s="23">
        <v>356</v>
      </c>
      <c r="H29" s="9">
        <f>AVERAGE(E29:G29)</f>
        <v>532.6633333333333</v>
      </c>
      <c r="I29" s="10">
        <f>SQRT(((SUM((POWER(E29-H29,2)),(POWER(F29-H29,2)),(POWER(G29-H29,2)))/(COLUMNS(E29:G29)-1))))</f>
        <v>153.74271050470438</v>
      </c>
      <c r="J29" s="10">
        <f>I29/H29*100</f>
        <v>28.863017385222257</v>
      </c>
      <c r="K29" s="35">
        <v>190</v>
      </c>
      <c r="L29" s="9">
        <f>K29/D29</f>
        <v>190</v>
      </c>
      <c r="M29" s="9">
        <f>ROUND(L29,2)</f>
        <v>190</v>
      </c>
      <c r="N29" s="9">
        <f>M29*D29</f>
        <v>190</v>
      </c>
    </row>
    <row r="30" spans="1:14" s="16" customFormat="1" ht="15">
      <c r="A30" s="8">
        <v>19</v>
      </c>
      <c r="B30" s="13" t="s">
        <v>395</v>
      </c>
      <c r="C30" s="8" t="s">
        <v>9</v>
      </c>
      <c r="D30" s="8">
        <v>1</v>
      </c>
      <c r="E30" s="23">
        <v>319.73</v>
      </c>
      <c r="F30" s="23">
        <v>304.5</v>
      </c>
      <c r="G30" s="23">
        <v>280</v>
      </c>
      <c r="H30" s="9">
        <f>AVERAGE(E30:G30)</f>
        <v>301.41000000000003</v>
      </c>
      <c r="I30" s="10">
        <f t="shared" ref="I30:I33" si="14">SQRT(((SUM((POWER(E30-H30,2)),(POWER(F30-H30,2)),(POWER(G30-H30,2)))/(COLUMNS(E30:G30)-1))))</f>
        <v>20.044433142396429</v>
      </c>
      <c r="J30" s="10">
        <f t="shared" ref="J30:J34" si="15">I30/H30*100</f>
        <v>6.6502216722724619</v>
      </c>
      <c r="K30" s="35">
        <v>150</v>
      </c>
      <c r="L30" s="9">
        <f t="shared" ref="L30" si="16">K30/D30</f>
        <v>150</v>
      </c>
      <c r="M30" s="9">
        <f t="shared" ref="M30:M31" si="17">ROUND(L30,2)</f>
        <v>150</v>
      </c>
      <c r="N30" s="9">
        <f t="shared" ref="N30:N31" si="18">M30*D30</f>
        <v>150</v>
      </c>
    </row>
    <row r="31" spans="1:14" s="16" customFormat="1" ht="15">
      <c r="A31" s="8">
        <v>20</v>
      </c>
      <c r="B31" s="13" t="s">
        <v>396</v>
      </c>
      <c r="C31" s="8" t="s">
        <v>9</v>
      </c>
      <c r="D31" s="8">
        <v>1</v>
      </c>
      <c r="E31" s="23">
        <v>1373.72</v>
      </c>
      <c r="F31" s="23">
        <v>1308.3</v>
      </c>
      <c r="G31" s="23">
        <v>1130</v>
      </c>
      <c r="H31" s="9">
        <f t="shared" ref="H31:H33" si="19">AVERAGE(E31:G31)</f>
        <v>1270.6733333333334</v>
      </c>
      <c r="I31" s="10">
        <f t="shared" si="14"/>
        <v>126.1415242231254</v>
      </c>
      <c r="J31" s="10">
        <f t="shared" si="15"/>
        <v>9.9271402739066463</v>
      </c>
      <c r="K31" s="35">
        <f>D31/3*(SUM(E31:G31))</f>
        <v>1270.6733333333332</v>
      </c>
      <c r="L31" s="9">
        <f>K31/D31</f>
        <v>1270.6733333333332</v>
      </c>
      <c r="M31" s="9">
        <f t="shared" si="17"/>
        <v>1270.67</v>
      </c>
      <c r="N31" s="9">
        <f t="shared" si="18"/>
        <v>1270.67</v>
      </c>
    </row>
    <row r="32" spans="1:14" s="42" customFormat="1" ht="180">
      <c r="A32" s="43"/>
      <c r="B32" s="43" t="s">
        <v>419</v>
      </c>
      <c r="C32" s="43" t="s">
        <v>9</v>
      </c>
      <c r="D32" s="43">
        <v>1</v>
      </c>
      <c r="E32" s="23">
        <v>5284.28</v>
      </c>
      <c r="F32" s="23">
        <v>5032.6499999999996</v>
      </c>
      <c r="G32" s="23">
        <v>4516</v>
      </c>
      <c r="H32" s="9">
        <f t="shared" si="19"/>
        <v>4944.3100000000004</v>
      </c>
      <c r="I32" s="10">
        <f t="shared" si="14"/>
        <v>391.68419204762387</v>
      </c>
      <c r="J32" s="10">
        <f t="shared" si="15"/>
        <v>7.921918165479588</v>
      </c>
      <c r="K32" s="35"/>
      <c r="L32" s="9"/>
      <c r="M32" s="9"/>
      <c r="N32" s="9"/>
    </row>
    <row r="33" spans="1:15" s="42" customFormat="1" ht="30">
      <c r="A33" s="43"/>
      <c r="B33" s="46" t="s">
        <v>420</v>
      </c>
      <c r="C33" s="43" t="s">
        <v>9</v>
      </c>
      <c r="D33" s="43">
        <v>1</v>
      </c>
      <c r="E33" s="23">
        <v>2008.76</v>
      </c>
      <c r="F33" s="23">
        <v>1913.1</v>
      </c>
      <c r="G33" s="23">
        <v>1568</v>
      </c>
      <c r="H33" s="9">
        <f t="shared" si="19"/>
        <v>1829.9533333333331</v>
      </c>
      <c r="I33" s="10">
        <f t="shared" si="14"/>
        <v>231.84557475469165</v>
      </c>
      <c r="J33" s="10">
        <f t="shared" si="15"/>
        <v>12.669480173703429</v>
      </c>
      <c r="K33" s="35"/>
      <c r="L33" s="9"/>
      <c r="M33" s="9"/>
      <c r="N33" s="9"/>
    </row>
    <row r="34" spans="1:15" s="39" customFormat="1" ht="15">
      <c r="A34" s="40"/>
      <c r="B34" s="13"/>
      <c r="C34" s="40"/>
      <c r="D34" s="40"/>
      <c r="E34" s="23">
        <f>SUM(E7:E33)</f>
        <v>44532.240000000005</v>
      </c>
      <c r="F34" s="23">
        <f>SUM(F7:F33)</f>
        <v>42411.6</v>
      </c>
      <c r="G34" s="23">
        <f>SUM(G7:G33)</f>
        <v>36849</v>
      </c>
      <c r="H34" s="23">
        <f>SUM(H7:H33)</f>
        <v>41264.28</v>
      </c>
      <c r="I34" s="23">
        <f>SUM(I7:I33)</f>
        <v>3982.4292372512741</v>
      </c>
      <c r="J34" s="10">
        <f t="shared" si="15"/>
        <v>9.6510328963725378</v>
      </c>
      <c r="K34" s="35">
        <f>SUM(K7:K31)</f>
        <v>18015.28</v>
      </c>
      <c r="L34" s="9"/>
      <c r="M34" s="9"/>
      <c r="N34" s="9"/>
    </row>
    <row r="35" spans="1:15" s="16" customFormat="1" ht="15">
      <c r="A35" s="8"/>
      <c r="B35" s="51" t="s">
        <v>392</v>
      </c>
      <c r="C35" s="51"/>
      <c r="D35" s="51"/>
      <c r="E35" s="51"/>
      <c r="F35" s="51"/>
      <c r="G35" s="51"/>
      <c r="H35" s="51"/>
      <c r="I35" s="51"/>
      <c r="J35" s="51"/>
      <c r="K35" s="12">
        <f>SUM(K7:K31)</f>
        <v>18015.28</v>
      </c>
      <c r="L35" s="9"/>
      <c r="M35" s="9"/>
      <c r="N35" s="9"/>
    </row>
    <row r="36" spans="1:15" s="32" customFormat="1" ht="15">
      <c r="A36" s="33"/>
      <c r="B36" s="34"/>
      <c r="C36" s="34"/>
      <c r="D36" s="34"/>
      <c r="E36" s="34"/>
      <c r="F36" s="34"/>
      <c r="G36" s="34"/>
      <c r="H36" s="34"/>
      <c r="I36" s="34"/>
      <c r="J36" s="34"/>
      <c r="K36" s="12"/>
      <c r="L36" s="9"/>
      <c r="M36" s="9"/>
      <c r="N36" s="9"/>
    </row>
    <row r="37" spans="1:15" s="8" customFormat="1" ht="15">
      <c r="B37" s="7" t="s">
        <v>39</v>
      </c>
      <c r="E37" s="21"/>
    </row>
    <row r="38" spans="1:15" s="16" customFormat="1" ht="15">
      <c r="A38" s="8">
        <v>1</v>
      </c>
      <c r="B38" s="8" t="s">
        <v>40</v>
      </c>
      <c r="C38" s="8" t="s">
        <v>9</v>
      </c>
      <c r="D38" s="8">
        <v>1</v>
      </c>
      <c r="E38" s="23">
        <v>2228.15</v>
      </c>
      <c r="F38" s="23">
        <v>2122.0500000000002</v>
      </c>
      <c r="G38" s="23">
        <v>1625.07</v>
      </c>
      <c r="H38" s="9">
        <f t="shared" si="0"/>
        <v>1991.7566666666669</v>
      </c>
      <c r="I38" s="10">
        <f t="shared" si="1"/>
        <v>321.96061270492919</v>
      </c>
      <c r="J38" s="10">
        <f t="shared" si="2"/>
        <v>16.16465595889035</v>
      </c>
      <c r="K38" s="11">
        <f>((D38/3)*(SUM(E38:G38)))</f>
        <v>1991.7566666666667</v>
      </c>
      <c r="L38" s="9">
        <f t="shared" si="13"/>
        <v>1991.7566666666667</v>
      </c>
      <c r="M38" s="9">
        <f t="shared" si="4"/>
        <v>1991.76</v>
      </c>
      <c r="N38" s="9">
        <f t="shared" si="5"/>
        <v>1991.76</v>
      </c>
      <c r="O38" s="10"/>
    </row>
    <row r="39" spans="1:15" s="16" customFormat="1" ht="15">
      <c r="A39" s="8">
        <v>2</v>
      </c>
      <c r="B39" s="8" t="s">
        <v>41</v>
      </c>
      <c r="C39" s="8" t="s">
        <v>9</v>
      </c>
      <c r="D39" s="8">
        <v>1</v>
      </c>
      <c r="E39" s="23">
        <v>1091.48</v>
      </c>
      <c r="F39" s="23">
        <v>1039.5</v>
      </c>
      <c r="G39" s="23">
        <v>1092.74</v>
      </c>
      <c r="H39" s="9">
        <f t="shared" si="0"/>
        <v>1074.5733333333335</v>
      </c>
      <c r="I39" s="10">
        <f t="shared" si="1"/>
        <v>30.380930422443182</v>
      </c>
      <c r="J39" s="10">
        <f t="shared" si="2"/>
        <v>2.8272551979492491</v>
      </c>
      <c r="K39" s="11">
        <f t="shared" ref="K39:K102" si="20">((D39/3)*(SUM(E39:G39)))</f>
        <v>1074.5733333333333</v>
      </c>
      <c r="L39" s="9">
        <f t="shared" si="13"/>
        <v>1074.5733333333333</v>
      </c>
      <c r="M39" s="9">
        <f t="shared" si="4"/>
        <v>1074.57</v>
      </c>
      <c r="N39" s="9">
        <f t="shared" si="5"/>
        <v>1074.57</v>
      </c>
      <c r="O39" s="10"/>
    </row>
    <row r="40" spans="1:15" s="16" customFormat="1" ht="15">
      <c r="A40" s="8">
        <v>3</v>
      </c>
      <c r="B40" s="8" t="s">
        <v>42</v>
      </c>
      <c r="C40" s="8" t="s">
        <v>9</v>
      </c>
      <c r="D40" s="8">
        <v>1</v>
      </c>
      <c r="E40" s="23">
        <v>289.95999999999998</v>
      </c>
      <c r="F40" s="23">
        <v>276.14999999999998</v>
      </c>
      <c r="G40" s="23">
        <v>217.41</v>
      </c>
      <c r="H40" s="9">
        <f t="shared" si="0"/>
        <v>261.17333333333329</v>
      </c>
      <c r="I40" s="10">
        <f t="shared" si="1"/>
        <v>38.524031893525013</v>
      </c>
      <c r="J40" s="10">
        <f t="shared" si="2"/>
        <v>14.75036957328148</v>
      </c>
      <c r="K40" s="11">
        <f t="shared" si="20"/>
        <v>261.17333333333329</v>
      </c>
      <c r="L40" s="9">
        <f t="shared" si="13"/>
        <v>261.17333333333329</v>
      </c>
      <c r="M40" s="9">
        <f t="shared" si="4"/>
        <v>261.17</v>
      </c>
      <c r="N40" s="9">
        <f t="shared" si="5"/>
        <v>261.17</v>
      </c>
      <c r="O40" s="10"/>
    </row>
    <row r="41" spans="1:15" s="16" customFormat="1" ht="15">
      <c r="A41" s="8"/>
      <c r="B41" s="7" t="s">
        <v>43</v>
      </c>
      <c r="C41" s="8"/>
      <c r="D41" s="8"/>
      <c r="E41" s="48"/>
      <c r="F41" s="49"/>
      <c r="G41" s="47"/>
      <c r="H41" s="9"/>
      <c r="I41" s="10"/>
      <c r="J41" s="10"/>
      <c r="K41" s="11"/>
      <c r="L41" s="9"/>
      <c r="M41" s="9"/>
      <c r="N41" s="9"/>
      <c r="O41" s="10"/>
    </row>
    <row r="42" spans="1:15" s="16" customFormat="1" ht="15">
      <c r="A42" s="8">
        <v>4</v>
      </c>
      <c r="B42" s="8" t="s">
        <v>44</v>
      </c>
      <c r="C42" s="8" t="s">
        <v>9</v>
      </c>
      <c r="D42" s="8">
        <v>1</v>
      </c>
      <c r="E42" s="23">
        <v>56.23</v>
      </c>
      <c r="F42" s="23">
        <v>53.55</v>
      </c>
      <c r="G42" s="23">
        <v>47.49</v>
      </c>
      <c r="H42" s="9">
        <f t="shared" si="0"/>
        <v>52.423333333333339</v>
      </c>
      <c r="I42" s="10">
        <f t="shared" si="1"/>
        <v>4.4776035256968996</v>
      </c>
      <c r="J42" s="10">
        <f t="shared" si="2"/>
        <v>8.5412415445353194</v>
      </c>
      <c r="K42" s="11">
        <f t="shared" si="20"/>
        <v>52.423333333333332</v>
      </c>
      <c r="L42" s="9">
        <f t="shared" si="13"/>
        <v>52.423333333333332</v>
      </c>
      <c r="M42" s="9">
        <f t="shared" si="4"/>
        <v>52.42</v>
      </c>
      <c r="N42" s="9">
        <f t="shared" si="5"/>
        <v>52.42</v>
      </c>
      <c r="O42" s="10"/>
    </row>
    <row r="43" spans="1:15" s="16" customFormat="1" ht="15">
      <c r="A43" s="8"/>
      <c r="B43" s="7" t="s">
        <v>45</v>
      </c>
      <c r="C43" s="8"/>
      <c r="D43" s="8"/>
      <c r="E43" s="48"/>
      <c r="F43" s="49"/>
      <c r="G43" s="47"/>
      <c r="H43" s="9"/>
      <c r="I43" s="10"/>
      <c r="J43" s="10"/>
      <c r="K43" s="11"/>
      <c r="L43" s="9"/>
      <c r="M43" s="9"/>
      <c r="N43" s="9">
        <f t="shared" si="5"/>
        <v>0</v>
      </c>
      <c r="O43" s="10"/>
    </row>
    <row r="44" spans="1:15" s="16" customFormat="1" ht="15">
      <c r="A44" s="8">
        <v>5</v>
      </c>
      <c r="B44" s="8" t="s">
        <v>46</v>
      </c>
      <c r="C44" s="8" t="s">
        <v>9</v>
      </c>
      <c r="D44" s="8">
        <v>1</v>
      </c>
      <c r="E44" s="23">
        <v>3.31</v>
      </c>
      <c r="F44" s="23">
        <v>3.15</v>
      </c>
      <c r="G44" s="23">
        <v>3.25</v>
      </c>
      <c r="H44" s="9">
        <f t="shared" si="0"/>
        <v>3.2366666666666668</v>
      </c>
      <c r="I44" s="10">
        <f t="shared" si="1"/>
        <v>8.0829037686547672E-2</v>
      </c>
      <c r="J44" s="10">
        <f t="shared" si="2"/>
        <v>2.4972926164741813</v>
      </c>
      <c r="K44" s="11">
        <f t="shared" si="20"/>
        <v>3.2366666666666668</v>
      </c>
      <c r="L44" s="9">
        <f t="shared" si="13"/>
        <v>3.2366666666666668</v>
      </c>
      <c r="M44" s="9">
        <f t="shared" si="4"/>
        <v>3.24</v>
      </c>
      <c r="N44" s="9">
        <f t="shared" si="5"/>
        <v>3.24</v>
      </c>
      <c r="O44" s="10"/>
    </row>
    <row r="45" spans="1:15" s="16" customFormat="1" ht="15">
      <c r="A45" s="8">
        <v>6</v>
      </c>
      <c r="B45" s="8" t="s">
        <v>47</v>
      </c>
      <c r="C45" s="8" t="s">
        <v>9</v>
      </c>
      <c r="D45" s="8">
        <v>1</v>
      </c>
      <c r="E45" s="23">
        <v>5.51</v>
      </c>
      <c r="F45" s="23">
        <v>5.25</v>
      </c>
      <c r="G45" s="23">
        <v>5.04</v>
      </c>
      <c r="H45" s="9">
        <f t="shared" si="0"/>
        <v>5.2666666666666666</v>
      </c>
      <c r="I45" s="10">
        <f t="shared" si="1"/>
        <v>0.23544284515213723</v>
      </c>
      <c r="J45" s="10">
        <f t="shared" si="2"/>
        <v>4.4704337687114668</v>
      </c>
      <c r="K45" s="11">
        <f t="shared" si="20"/>
        <v>5.2666666666666666</v>
      </c>
      <c r="L45" s="9">
        <f t="shared" si="13"/>
        <v>5.2666666666666666</v>
      </c>
      <c r="M45" s="9">
        <f t="shared" si="4"/>
        <v>5.27</v>
      </c>
      <c r="N45" s="9">
        <f t="shared" si="5"/>
        <v>5.27</v>
      </c>
      <c r="O45" s="10"/>
    </row>
    <row r="46" spans="1:15" s="16" customFormat="1" ht="15">
      <c r="A46" s="33">
        <v>7</v>
      </c>
      <c r="B46" s="8" t="s">
        <v>48</v>
      </c>
      <c r="C46" s="8" t="s">
        <v>9</v>
      </c>
      <c r="D46" s="8">
        <v>1</v>
      </c>
      <c r="E46" s="23">
        <v>7.72</v>
      </c>
      <c r="F46" s="23">
        <v>7.35</v>
      </c>
      <c r="G46" s="23">
        <v>7.06</v>
      </c>
      <c r="H46" s="9">
        <f t="shared" si="0"/>
        <v>7.376666666666666</v>
      </c>
      <c r="I46" s="10">
        <f t="shared" si="1"/>
        <v>0.33080709383768264</v>
      </c>
      <c r="J46" s="10">
        <f t="shared" si="2"/>
        <v>4.4845064686536285</v>
      </c>
      <c r="K46" s="11">
        <f t="shared" si="20"/>
        <v>7.376666666666666</v>
      </c>
      <c r="L46" s="9">
        <f t="shared" si="13"/>
        <v>7.376666666666666</v>
      </c>
      <c r="M46" s="9">
        <f t="shared" si="4"/>
        <v>7.38</v>
      </c>
      <c r="N46" s="9">
        <f t="shared" si="5"/>
        <v>7.38</v>
      </c>
      <c r="O46" s="10"/>
    </row>
    <row r="47" spans="1:15" s="16" customFormat="1" ht="15">
      <c r="A47" s="8"/>
      <c r="B47" s="7" t="s">
        <v>49</v>
      </c>
      <c r="C47" s="8"/>
      <c r="D47" s="8"/>
      <c r="E47" s="48"/>
      <c r="F47" s="49"/>
      <c r="G47" s="47"/>
      <c r="H47" s="9"/>
      <c r="I47" s="10"/>
      <c r="J47" s="10"/>
      <c r="K47" s="11"/>
      <c r="L47" s="9"/>
      <c r="M47" s="9"/>
      <c r="N47" s="9"/>
      <c r="O47" s="10"/>
    </row>
    <row r="48" spans="1:15" s="16" customFormat="1" ht="15">
      <c r="A48" s="8">
        <v>8</v>
      </c>
      <c r="B48" s="8" t="s">
        <v>50</v>
      </c>
      <c r="C48" s="8" t="s">
        <v>9</v>
      </c>
      <c r="D48" s="8">
        <v>1</v>
      </c>
      <c r="E48" s="23">
        <v>76.069999999999993</v>
      </c>
      <c r="F48" s="23">
        <v>72.45</v>
      </c>
      <c r="G48" s="23">
        <v>82.88</v>
      </c>
      <c r="H48" s="9">
        <f t="shared" si="0"/>
        <v>77.133333333333326</v>
      </c>
      <c r="I48" s="10">
        <f t="shared" si="1"/>
        <v>5.2956806298466779</v>
      </c>
      <c r="J48" s="10">
        <f t="shared" si="2"/>
        <v>6.8656187940968172</v>
      </c>
      <c r="K48" s="11">
        <f t="shared" si="20"/>
        <v>77.133333333333326</v>
      </c>
      <c r="L48" s="9">
        <f t="shared" si="13"/>
        <v>77.133333333333326</v>
      </c>
      <c r="M48" s="9">
        <f t="shared" si="4"/>
        <v>77.13</v>
      </c>
      <c r="N48" s="9">
        <f t="shared" si="5"/>
        <v>77.13</v>
      </c>
      <c r="O48" s="10"/>
    </row>
    <row r="49" spans="1:15" s="16" customFormat="1" ht="15">
      <c r="A49" s="8">
        <v>9</v>
      </c>
      <c r="B49" s="8" t="s">
        <v>51</v>
      </c>
      <c r="C49" s="8" t="s">
        <v>9</v>
      </c>
      <c r="D49" s="8">
        <v>1</v>
      </c>
      <c r="E49" s="23">
        <v>27.56</v>
      </c>
      <c r="F49" s="23">
        <v>26.25</v>
      </c>
      <c r="G49" s="23">
        <v>19.940000000000001</v>
      </c>
      <c r="H49" s="9">
        <f t="shared" si="0"/>
        <v>24.583333333333332</v>
      </c>
      <c r="I49" s="10">
        <f t="shared" si="1"/>
        <v>4.0742402154675812</v>
      </c>
      <c r="J49" s="10">
        <f t="shared" si="2"/>
        <v>16.573180537495247</v>
      </c>
      <c r="K49" s="11">
        <f t="shared" si="20"/>
        <v>24.583333333333332</v>
      </c>
      <c r="L49" s="9">
        <f t="shared" si="13"/>
        <v>24.583333333333332</v>
      </c>
      <c r="M49" s="9">
        <f t="shared" si="4"/>
        <v>24.58</v>
      </c>
      <c r="N49" s="9">
        <f t="shared" si="5"/>
        <v>24.58</v>
      </c>
      <c r="O49" s="10"/>
    </row>
    <row r="50" spans="1:15" s="16" customFormat="1" ht="60">
      <c r="A50" s="8">
        <v>10</v>
      </c>
      <c r="B50" s="8" t="s">
        <v>52</v>
      </c>
      <c r="C50" s="8" t="s">
        <v>9</v>
      </c>
      <c r="D50" s="8">
        <v>1</v>
      </c>
      <c r="E50" s="23">
        <v>11.03</v>
      </c>
      <c r="F50" s="23">
        <v>10.5</v>
      </c>
      <c r="G50" s="23">
        <v>6.61</v>
      </c>
      <c r="H50" s="9">
        <f t="shared" si="0"/>
        <v>9.3800000000000008</v>
      </c>
      <c r="I50" s="10">
        <f t="shared" si="1"/>
        <v>2.4134829603707582</v>
      </c>
      <c r="J50" s="10">
        <f t="shared" si="2"/>
        <v>25.730095526340701</v>
      </c>
      <c r="K50" s="11">
        <f t="shared" si="20"/>
        <v>9.379999999999999</v>
      </c>
      <c r="L50" s="9">
        <f t="shared" si="13"/>
        <v>9.379999999999999</v>
      </c>
      <c r="M50" s="9">
        <f t="shared" si="4"/>
        <v>9.3800000000000008</v>
      </c>
      <c r="N50" s="9">
        <f t="shared" si="5"/>
        <v>9.3800000000000008</v>
      </c>
      <c r="O50" s="10"/>
    </row>
    <row r="51" spans="1:15" s="16" customFormat="1" ht="15">
      <c r="A51" s="33">
        <v>11</v>
      </c>
      <c r="B51" s="8" t="s">
        <v>53</v>
      </c>
      <c r="C51" s="8" t="s">
        <v>9</v>
      </c>
      <c r="D51" s="8">
        <v>1</v>
      </c>
      <c r="E51" s="23">
        <v>5.07</v>
      </c>
      <c r="F51" s="23">
        <v>4.83</v>
      </c>
      <c r="G51" s="23">
        <v>4.03</v>
      </c>
      <c r="H51" s="9">
        <f t="shared" si="0"/>
        <v>4.6433333333333335</v>
      </c>
      <c r="I51" s="10">
        <f t="shared" si="1"/>
        <v>0.54454874284432364</v>
      </c>
      <c r="J51" s="10">
        <f t="shared" si="2"/>
        <v>11.727539329023481</v>
      </c>
      <c r="K51" s="11">
        <f t="shared" si="20"/>
        <v>4.6433333333333326</v>
      </c>
      <c r="L51" s="9">
        <f t="shared" si="13"/>
        <v>4.6433333333333326</v>
      </c>
      <c r="M51" s="9">
        <f t="shared" si="4"/>
        <v>4.6399999999999997</v>
      </c>
      <c r="N51" s="9">
        <f t="shared" si="5"/>
        <v>4.6399999999999997</v>
      </c>
      <c r="O51" s="10"/>
    </row>
    <row r="52" spans="1:15" s="16" customFormat="1" ht="45">
      <c r="A52" s="33">
        <v>12</v>
      </c>
      <c r="B52" s="8" t="s">
        <v>54</v>
      </c>
      <c r="C52" s="8" t="s">
        <v>9</v>
      </c>
      <c r="D52" s="8">
        <v>1</v>
      </c>
      <c r="E52" s="23">
        <v>28.67</v>
      </c>
      <c r="F52" s="23">
        <v>27.3</v>
      </c>
      <c r="G52" s="23">
        <v>18.14</v>
      </c>
      <c r="H52" s="9">
        <f t="shared" si="0"/>
        <v>24.703333333333333</v>
      </c>
      <c r="I52" s="10">
        <f t="shared" si="1"/>
        <v>5.7251404640701473</v>
      </c>
      <c r="J52" s="10">
        <f t="shared" si="2"/>
        <v>23.175578723803053</v>
      </c>
      <c r="K52" s="11">
        <f t="shared" si="20"/>
        <v>24.703333333333333</v>
      </c>
      <c r="L52" s="9">
        <f t="shared" si="13"/>
        <v>24.703333333333333</v>
      </c>
      <c r="M52" s="9">
        <f t="shared" si="4"/>
        <v>24.7</v>
      </c>
      <c r="N52" s="9">
        <f t="shared" si="5"/>
        <v>24.7</v>
      </c>
      <c r="O52" s="10"/>
    </row>
    <row r="53" spans="1:15" s="16" customFormat="1" ht="15">
      <c r="A53" s="33">
        <v>13</v>
      </c>
      <c r="B53" s="8" t="s">
        <v>55</v>
      </c>
      <c r="C53" s="8" t="s">
        <v>9</v>
      </c>
      <c r="D53" s="8">
        <v>1</v>
      </c>
      <c r="E53" s="23">
        <v>9.92</v>
      </c>
      <c r="F53" s="23">
        <v>9.4499999999999993</v>
      </c>
      <c r="G53" s="23">
        <v>10.42</v>
      </c>
      <c r="H53" s="9">
        <f t="shared" si="0"/>
        <v>9.93</v>
      </c>
      <c r="I53" s="10">
        <f t="shared" si="1"/>
        <v>0.48507731342539645</v>
      </c>
      <c r="J53" s="10">
        <f t="shared" si="2"/>
        <v>4.8849679096213139</v>
      </c>
      <c r="K53" s="11">
        <f t="shared" si="20"/>
        <v>9.93</v>
      </c>
      <c r="L53" s="9">
        <f t="shared" si="13"/>
        <v>9.93</v>
      </c>
      <c r="M53" s="9">
        <f t="shared" si="4"/>
        <v>9.93</v>
      </c>
      <c r="N53" s="9">
        <f t="shared" si="5"/>
        <v>9.93</v>
      </c>
      <c r="O53" s="10"/>
    </row>
    <row r="54" spans="1:15" s="16" customFormat="1" ht="15">
      <c r="A54" s="33">
        <v>14</v>
      </c>
      <c r="B54" s="8" t="s">
        <v>56</v>
      </c>
      <c r="C54" s="8" t="s">
        <v>9</v>
      </c>
      <c r="D54" s="8">
        <v>1</v>
      </c>
      <c r="E54" s="23">
        <v>5.51</v>
      </c>
      <c r="F54" s="23">
        <v>5.25</v>
      </c>
      <c r="G54" s="23">
        <v>3.7</v>
      </c>
      <c r="H54" s="9">
        <f t="shared" si="0"/>
        <v>4.82</v>
      </c>
      <c r="I54" s="10">
        <f t="shared" si="1"/>
        <v>0.97862147942909961</v>
      </c>
      <c r="J54" s="10">
        <f t="shared" si="2"/>
        <v>20.303350195624471</v>
      </c>
      <c r="K54" s="11">
        <f t="shared" si="20"/>
        <v>4.82</v>
      </c>
      <c r="L54" s="9">
        <f t="shared" si="13"/>
        <v>4.82</v>
      </c>
      <c r="M54" s="9">
        <f t="shared" si="4"/>
        <v>4.82</v>
      </c>
      <c r="N54" s="9">
        <f t="shared" si="5"/>
        <v>4.82</v>
      </c>
      <c r="O54" s="10"/>
    </row>
    <row r="55" spans="1:15" s="16" customFormat="1" ht="15">
      <c r="A55" s="33">
        <v>15</v>
      </c>
      <c r="B55" s="8" t="s">
        <v>57</v>
      </c>
      <c r="C55" s="8" t="s">
        <v>9</v>
      </c>
      <c r="D55" s="8">
        <v>1</v>
      </c>
      <c r="E55" s="23">
        <v>13.23</v>
      </c>
      <c r="F55" s="23">
        <v>12.6</v>
      </c>
      <c r="G55" s="23">
        <v>8.06</v>
      </c>
      <c r="H55" s="9">
        <f t="shared" si="0"/>
        <v>11.296666666666667</v>
      </c>
      <c r="I55" s="10">
        <f t="shared" si="1"/>
        <v>2.8206795871444408</v>
      </c>
      <c r="J55" s="10">
        <f t="shared" si="2"/>
        <v>24.969131783515262</v>
      </c>
      <c r="K55" s="11">
        <f t="shared" si="20"/>
        <v>11.296666666666667</v>
      </c>
      <c r="L55" s="9">
        <f t="shared" si="13"/>
        <v>11.296666666666667</v>
      </c>
      <c r="M55" s="9">
        <f t="shared" si="4"/>
        <v>11.3</v>
      </c>
      <c r="N55" s="9">
        <f t="shared" si="5"/>
        <v>11.3</v>
      </c>
      <c r="O55" s="10"/>
    </row>
    <row r="56" spans="1:15" s="16" customFormat="1" ht="15">
      <c r="A56" s="33">
        <v>16</v>
      </c>
      <c r="B56" s="8" t="s">
        <v>58</v>
      </c>
      <c r="C56" s="8" t="s">
        <v>9</v>
      </c>
      <c r="D56" s="8">
        <v>1</v>
      </c>
      <c r="E56" s="23">
        <v>13.23</v>
      </c>
      <c r="F56" s="23">
        <v>12.6</v>
      </c>
      <c r="G56" s="23">
        <v>8.51</v>
      </c>
      <c r="H56" s="9">
        <f t="shared" si="0"/>
        <v>11.446666666666665</v>
      </c>
      <c r="I56" s="10">
        <f t="shared" si="1"/>
        <v>2.5626613770323488</v>
      </c>
      <c r="J56" s="10">
        <f t="shared" si="2"/>
        <v>22.387839636275615</v>
      </c>
      <c r="K56" s="11">
        <f t="shared" si="20"/>
        <v>11.446666666666665</v>
      </c>
      <c r="L56" s="9">
        <f t="shared" si="13"/>
        <v>11.446666666666665</v>
      </c>
      <c r="M56" s="9">
        <f t="shared" si="4"/>
        <v>11.45</v>
      </c>
      <c r="N56" s="9">
        <f t="shared" si="5"/>
        <v>11.45</v>
      </c>
      <c r="O56" s="10"/>
    </row>
    <row r="57" spans="1:15" s="16" customFormat="1" ht="15">
      <c r="A57" s="33">
        <v>17</v>
      </c>
      <c r="B57" s="8" t="s">
        <v>59</v>
      </c>
      <c r="C57" s="8" t="s">
        <v>9</v>
      </c>
      <c r="D57" s="8">
        <v>1</v>
      </c>
      <c r="E57" s="23">
        <v>27.56</v>
      </c>
      <c r="F57" s="23">
        <v>26.25</v>
      </c>
      <c r="G57" s="23">
        <v>19.149999999999999</v>
      </c>
      <c r="H57" s="9">
        <f t="shared" si="0"/>
        <v>24.320000000000004</v>
      </c>
      <c r="I57" s="10">
        <f t="shared" si="1"/>
        <v>4.5250082872852291</v>
      </c>
      <c r="J57" s="10">
        <f t="shared" si="2"/>
        <v>18.606119602324132</v>
      </c>
      <c r="K57" s="11">
        <f t="shared" si="20"/>
        <v>24.32</v>
      </c>
      <c r="L57" s="9">
        <f t="shared" si="13"/>
        <v>24.32</v>
      </c>
      <c r="M57" s="9">
        <f t="shared" si="4"/>
        <v>24.32</v>
      </c>
      <c r="N57" s="9">
        <f t="shared" si="5"/>
        <v>24.32</v>
      </c>
      <c r="O57" s="10"/>
    </row>
    <row r="58" spans="1:15" s="16" customFormat="1" ht="15">
      <c r="A58" s="33">
        <v>18</v>
      </c>
      <c r="B58" s="8" t="s">
        <v>60</v>
      </c>
      <c r="C58" s="8" t="s">
        <v>9</v>
      </c>
      <c r="D58" s="8">
        <v>1</v>
      </c>
      <c r="E58" s="23">
        <v>239.24</v>
      </c>
      <c r="F58" s="23">
        <v>227.85</v>
      </c>
      <c r="G58" s="23">
        <v>156.35</v>
      </c>
      <c r="H58" s="9">
        <f t="shared" si="0"/>
        <v>207.81333333333336</v>
      </c>
      <c r="I58" s="10">
        <f t="shared" si="1"/>
        <v>44.930936261481733</v>
      </c>
      <c r="J58" s="10">
        <f t="shared" si="2"/>
        <v>21.620814959650517</v>
      </c>
      <c r="K58" s="11">
        <f t="shared" si="20"/>
        <v>207.81333333333333</v>
      </c>
      <c r="L58" s="9">
        <f t="shared" si="13"/>
        <v>207.81333333333333</v>
      </c>
      <c r="M58" s="9">
        <f t="shared" si="4"/>
        <v>207.81</v>
      </c>
      <c r="N58" s="9">
        <f t="shared" si="5"/>
        <v>207.81</v>
      </c>
      <c r="O58" s="10"/>
    </row>
    <row r="59" spans="1:15" s="16" customFormat="1" ht="15">
      <c r="A59" s="33">
        <v>19</v>
      </c>
      <c r="B59" s="8" t="s">
        <v>61</v>
      </c>
      <c r="C59" s="8" t="s">
        <v>9</v>
      </c>
      <c r="D59" s="8">
        <v>1</v>
      </c>
      <c r="E59" s="23">
        <v>511.56</v>
      </c>
      <c r="F59" s="23">
        <v>487.2</v>
      </c>
      <c r="G59" s="23">
        <v>452.82</v>
      </c>
      <c r="H59" s="9">
        <f t="shared" si="0"/>
        <v>483.85999999999996</v>
      </c>
      <c r="I59" s="10">
        <f t="shared" si="1"/>
        <v>29.512092436830031</v>
      </c>
      <c r="J59" s="10">
        <f t="shared" si="2"/>
        <v>6.0993040211693534</v>
      </c>
      <c r="K59" s="11">
        <f t="shared" si="20"/>
        <v>483.85999999999996</v>
      </c>
      <c r="L59" s="9">
        <f t="shared" si="13"/>
        <v>483.85999999999996</v>
      </c>
      <c r="M59" s="9">
        <f t="shared" si="4"/>
        <v>483.86</v>
      </c>
      <c r="N59" s="9">
        <f t="shared" si="5"/>
        <v>483.86</v>
      </c>
      <c r="O59" s="10"/>
    </row>
    <row r="60" spans="1:15" s="16" customFormat="1" ht="45">
      <c r="A60" s="33">
        <v>20</v>
      </c>
      <c r="B60" s="8" t="s">
        <v>62</v>
      </c>
      <c r="C60" s="8" t="s">
        <v>9</v>
      </c>
      <c r="D60" s="8">
        <v>1</v>
      </c>
      <c r="E60" s="23">
        <v>41.9</v>
      </c>
      <c r="F60" s="23">
        <v>39.9</v>
      </c>
      <c r="G60" s="23">
        <v>29.23</v>
      </c>
      <c r="H60" s="9">
        <f t="shared" si="0"/>
        <v>37.01</v>
      </c>
      <c r="I60" s="10">
        <f t="shared" si="1"/>
        <v>6.8114829516045905</v>
      </c>
      <c r="J60" s="10">
        <f t="shared" si="2"/>
        <v>18.404439209955665</v>
      </c>
      <c r="K60" s="11">
        <f t="shared" si="20"/>
        <v>37.01</v>
      </c>
      <c r="L60" s="9">
        <f t="shared" si="13"/>
        <v>37.01</v>
      </c>
      <c r="M60" s="9">
        <f t="shared" si="4"/>
        <v>37.01</v>
      </c>
      <c r="N60" s="9">
        <f t="shared" si="5"/>
        <v>37.01</v>
      </c>
      <c r="O60" s="10"/>
    </row>
    <row r="61" spans="1:15" s="16" customFormat="1" ht="30">
      <c r="A61" s="33">
        <v>21</v>
      </c>
      <c r="B61" s="8" t="s">
        <v>63</v>
      </c>
      <c r="C61" s="8" t="s">
        <v>9</v>
      </c>
      <c r="D61" s="8">
        <v>1</v>
      </c>
      <c r="E61" s="23">
        <v>40.79</v>
      </c>
      <c r="F61" s="23">
        <v>38.85</v>
      </c>
      <c r="G61" s="23">
        <v>32.479999999999997</v>
      </c>
      <c r="H61" s="9">
        <f t="shared" si="0"/>
        <v>37.373333333333335</v>
      </c>
      <c r="I61" s="10">
        <f t="shared" si="1"/>
        <v>4.3473478505099346</v>
      </c>
      <c r="J61" s="10">
        <f t="shared" si="2"/>
        <v>11.632218651025511</v>
      </c>
      <c r="K61" s="11">
        <f t="shared" si="20"/>
        <v>37.373333333333335</v>
      </c>
      <c r="L61" s="9">
        <f t="shared" si="13"/>
        <v>37.373333333333335</v>
      </c>
      <c r="M61" s="9">
        <f t="shared" si="4"/>
        <v>37.369999999999997</v>
      </c>
      <c r="N61" s="9">
        <f t="shared" si="5"/>
        <v>37.369999999999997</v>
      </c>
      <c r="O61" s="10"/>
    </row>
    <row r="62" spans="1:15" s="16" customFormat="1" ht="15">
      <c r="A62" s="33">
        <v>22</v>
      </c>
      <c r="B62" s="8" t="s">
        <v>64</v>
      </c>
      <c r="C62" s="8" t="s">
        <v>9</v>
      </c>
      <c r="D62" s="8">
        <v>1</v>
      </c>
      <c r="E62" s="23">
        <v>28.67</v>
      </c>
      <c r="F62" s="23">
        <v>27.3</v>
      </c>
      <c r="G62" s="23">
        <v>20.05</v>
      </c>
      <c r="H62" s="9">
        <f t="shared" si="0"/>
        <v>25.34</v>
      </c>
      <c r="I62" s="10">
        <f t="shared" si="1"/>
        <v>4.6322024998913855</v>
      </c>
      <c r="J62" s="10">
        <f t="shared" si="2"/>
        <v>18.280199289231987</v>
      </c>
      <c r="K62" s="11">
        <f t="shared" si="20"/>
        <v>25.339999999999996</v>
      </c>
      <c r="L62" s="9">
        <f t="shared" si="13"/>
        <v>25.339999999999996</v>
      </c>
      <c r="M62" s="9">
        <f t="shared" si="4"/>
        <v>25.34</v>
      </c>
      <c r="N62" s="9">
        <f t="shared" si="5"/>
        <v>25.34</v>
      </c>
      <c r="O62" s="10"/>
    </row>
    <row r="63" spans="1:15" s="16" customFormat="1" ht="15">
      <c r="A63" s="33">
        <v>23</v>
      </c>
      <c r="B63" s="8" t="s">
        <v>65</v>
      </c>
      <c r="C63" s="8" t="s">
        <v>9</v>
      </c>
      <c r="D63" s="8">
        <v>1</v>
      </c>
      <c r="E63" s="23">
        <v>59.54</v>
      </c>
      <c r="F63" s="23">
        <v>56.7</v>
      </c>
      <c r="G63" s="23">
        <v>45.47</v>
      </c>
      <c r="H63" s="9">
        <f t="shared" si="0"/>
        <v>53.903333333333336</v>
      </c>
      <c r="I63" s="10">
        <f t="shared" si="1"/>
        <v>7.4402441716205354</v>
      </c>
      <c r="J63" s="10">
        <f t="shared" si="2"/>
        <v>13.802938912164741</v>
      </c>
      <c r="K63" s="11">
        <f t="shared" si="20"/>
        <v>53.903333333333336</v>
      </c>
      <c r="L63" s="9">
        <f t="shared" si="13"/>
        <v>53.903333333333336</v>
      </c>
      <c r="M63" s="9">
        <f t="shared" si="4"/>
        <v>53.9</v>
      </c>
      <c r="N63" s="9">
        <f t="shared" si="5"/>
        <v>53.9</v>
      </c>
      <c r="O63" s="10"/>
    </row>
    <row r="64" spans="1:15" s="16" customFormat="1" ht="15">
      <c r="A64" s="33">
        <v>24</v>
      </c>
      <c r="B64" s="8" t="s">
        <v>66</v>
      </c>
      <c r="C64" s="8" t="s">
        <v>9</v>
      </c>
      <c r="D64" s="8">
        <v>1</v>
      </c>
      <c r="E64" s="23">
        <v>14.33</v>
      </c>
      <c r="F64" s="23">
        <v>13.65</v>
      </c>
      <c r="G64" s="23">
        <v>8.6199999999999992</v>
      </c>
      <c r="H64" s="9">
        <f t="shared" si="0"/>
        <v>12.200000000000001</v>
      </c>
      <c r="I64" s="10">
        <f t="shared" si="1"/>
        <v>3.1189581593859197</v>
      </c>
      <c r="J64" s="10">
        <f t="shared" si="2"/>
        <v>25.565230814638685</v>
      </c>
      <c r="K64" s="11">
        <f t="shared" si="20"/>
        <v>12.2</v>
      </c>
      <c r="L64" s="9">
        <f t="shared" si="13"/>
        <v>12.2</v>
      </c>
      <c r="M64" s="9">
        <f t="shared" si="4"/>
        <v>12.2</v>
      </c>
      <c r="N64" s="9">
        <f t="shared" si="5"/>
        <v>12.2</v>
      </c>
      <c r="O64" s="10"/>
    </row>
    <row r="65" spans="1:15" s="16" customFormat="1" ht="15">
      <c r="A65" s="33">
        <v>25</v>
      </c>
      <c r="B65" s="8" t="s">
        <v>67</v>
      </c>
      <c r="C65" s="8" t="s">
        <v>9</v>
      </c>
      <c r="D65" s="8">
        <v>1</v>
      </c>
      <c r="E65" s="23">
        <v>9.92</v>
      </c>
      <c r="F65" s="23">
        <v>9.4499999999999993</v>
      </c>
      <c r="G65" s="23">
        <v>6.83</v>
      </c>
      <c r="H65" s="9">
        <f t="shared" si="0"/>
        <v>8.7333333333333325</v>
      </c>
      <c r="I65" s="10">
        <f t="shared" si="1"/>
        <v>1.6650025025006217</v>
      </c>
      <c r="J65" s="10">
        <f t="shared" si="2"/>
        <v>19.06491415077048</v>
      </c>
      <c r="K65" s="11">
        <f t="shared" si="20"/>
        <v>8.7333333333333307</v>
      </c>
      <c r="L65" s="9">
        <f t="shared" si="13"/>
        <v>8.7333333333333307</v>
      </c>
      <c r="M65" s="9">
        <f t="shared" si="4"/>
        <v>8.73</v>
      </c>
      <c r="N65" s="9">
        <f t="shared" si="5"/>
        <v>8.73</v>
      </c>
      <c r="O65" s="10"/>
    </row>
    <row r="66" spans="1:15" s="16" customFormat="1" ht="15">
      <c r="A66" s="33">
        <v>26</v>
      </c>
      <c r="B66" s="8" t="s">
        <v>68</v>
      </c>
      <c r="C66" s="8" t="s">
        <v>9</v>
      </c>
      <c r="D66" s="8">
        <v>1</v>
      </c>
      <c r="E66" s="23">
        <v>5.51</v>
      </c>
      <c r="F66" s="23">
        <v>5.25</v>
      </c>
      <c r="G66" s="23">
        <v>3.92</v>
      </c>
      <c r="H66" s="9">
        <f t="shared" si="0"/>
        <v>4.8933333333333335</v>
      </c>
      <c r="I66" s="10">
        <f t="shared" si="1"/>
        <v>0.85289702387412125</v>
      </c>
      <c r="J66" s="10">
        <f t="shared" si="2"/>
        <v>17.429775692250434</v>
      </c>
      <c r="K66" s="11">
        <f t="shared" si="20"/>
        <v>4.8933333333333326</v>
      </c>
      <c r="L66" s="9">
        <f t="shared" si="13"/>
        <v>4.8933333333333326</v>
      </c>
      <c r="M66" s="9">
        <f t="shared" si="4"/>
        <v>4.8899999999999997</v>
      </c>
      <c r="N66" s="9">
        <f t="shared" si="5"/>
        <v>4.8899999999999997</v>
      </c>
      <c r="O66" s="10"/>
    </row>
    <row r="67" spans="1:15" s="16" customFormat="1" ht="15">
      <c r="A67" s="33">
        <v>27</v>
      </c>
      <c r="B67" s="8" t="s">
        <v>69</v>
      </c>
      <c r="C67" s="8" t="s">
        <v>9</v>
      </c>
      <c r="D67" s="8">
        <v>1</v>
      </c>
      <c r="E67" s="23">
        <v>41.9</v>
      </c>
      <c r="F67" s="23">
        <v>39.9</v>
      </c>
      <c r="G67" s="23">
        <v>29.12</v>
      </c>
      <c r="H67" s="9">
        <f t="shared" si="0"/>
        <v>36.973333333333336</v>
      </c>
      <c r="I67" s="10">
        <f t="shared" si="1"/>
        <v>6.874309662310341</v>
      </c>
      <c r="J67" s="10">
        <f t="shared" si="2"/>
        <v>18.592615386703049</v>
      </c>
      <c r="K67" s="11">
        <f t="shared" si="20"/>
        <v>36.973333333333329</v>
      </c>
      <c r="L67" s="9">
        <f t="shared" si="13"/>
        <v>36.973333333333329</v>
      </c>
      <c r="M67" s="9">
        <f t="shared" si="4"/>
        <v>36.97</v>
      </c>
      <c r="N67" s="9">
        <f t="shared" si="5"/>
        <v>36.97</v>
      </c>
      <c r="O67" s="10"/>
    </row>
    <row r="68" spans="1:15" s="16" customFormat="1" ht="15">
      <c r="A68" s="33">
        <v>28</v>
      </c>
      <c r="B68" s="8" t="s">
        <v>70</v>
      </c>
      <c r="C68" s="8" t="s">
        <v>9</v>
      </c>
      <c r="D68" s="8">
        <v>1</v>
      </c>
      <c r="E68" s="23">
        <v>7.72</v>
      </c>
      <c r="F68" s="23">
        <v>7.35</v>
      </c>
      <c r="G68" s="23">
        <v>5.04</v>
      </c>
      <c r="H68" s="9">
        <f t="shared" si="0"/>
        <v>6.7033333333333331</v>
      </c>
      <c r="I68" s="10">
        <f t="shared" si="1"/>
        <v>1.4523199831074876</v>
      </c>
      <c r="J68" s="10">
        <f t="shared" si="2"/>
        <v>21.665638733577637</v>
      </c>
      <c r="K68" s="11">
        <f t="shared" si="20"/>
        <v>6.7033333333333331</v>
      </c>
      <c r="L68" s="9">
        <f t="shared" si="13"/>
        <v>6.7033333333333331</v>
      </c>
      <c r="M68" s="9">
        <f t="shared" si="4"/>
        <v>6.7</v>
      </c>
      <c r="N68" s="9">
        <f t="shared" si="5"/>
        <v>6.7</v>
      </c>
      <c r="O68" s="10"/>
    </row>
    <row r="69" spans="1:15" s="16" customFormat="1" ht="15">
      <c r="A69" s="33">
        <v>29</v>
      </c>
      <c r="B69" s="8" t="s">
        <v>71</v>
      </c>
      <c r="C69" s="8" t="s">
        <v>9</v>
      </c>
      <c r="D69" s="8">
        <v>1</v>
      </c>
      <c r="E69" s="23">
        <v>27.56</v>
      </c>
      <c r="F69" s="23">
        <v>26.25</v>
      </c>
      <c r="G69" s="23">
        <v>23.63</v>
      </c>
      <c r="H69" s="9">
        <f t="shared" si="0"/>
        <v>25.813333333333333</v>
      </c>
      <c r="I69" s="10">
        <f t="shared" si="1"/>
        <v>2.0010580534640501</v>
      </c>
      <c r="J69" s="10">
        <f t="shared" si="2"/>
        <v>7.7520327484402767</v>
      </c>
      <c r="K69" s="11">
        <f t="shared" si="20"/>
        <v>25.813333333333333</v>
      </c>
      <c r="L69" s="9">
        <f t="shared" si="13"/>
        <v>25.813333333333333</v>
      </c>
      <c r="M69" s="9">
        <f t="shared" si="4"/>
        <v>25.81</v>
      </c>
      <c r="N69" s="9">
        <f t="shared" si="5"/>
        <v>25.81</v>
      </c>
      <c r="O69" s="10"/>
    </row>
    <row r="70" spans="1:15" s="16" customFormat="1" ht="15">
      <c r="A70" s="33">
        <v>30</v>
      </c>
      <c r="B70" s="8" t="s">
        <v>72</v>
      </c>
      <c r="C70" s="8" t="s">
        <v>9</v>
      </c>
      <c r="D70" s="8">
        <v>1</v>
      </c>
      <c r="E70" s="23">
        <v>7.72</v>
      </c>
      <c r="F70" s="23">
        <v>7.35</v>
      </c>
      <c r="G70" s="23">
        <v>7.73</v>
      </c>
      <c r="H70" s="9">
        <f t="shared" si="0"/>
        <v>7.6000000000000005</v>
      </c>
      <c r="I70" s="10">
        <f t="shared" si="1"/>
        <v>0.21656407827707741</v>
      </c>
      <c r="J70" s="10">
        <f t="shared" si="2"/>
        <v>2.8495273457510182</v>
      </c>
      <c r="K70" s="11">
        <f t="shared" si="20"/>
        <v>7.6</v>
      </c>
      <c r="L70" s="9">
        <f t="shared" si="13"/>
        <v>7.6</v>
      </c>
      <c r="M70" s="9">
        <f t="shared" si="4"/>
        <v>7.6</v>
      </c>
      <c r="N70" s="9">
        <f t="shared" si="5"/>
        <v>7.6</v>
      </c>
      <c r="O70" s="10"/>
    </row>
    <row r="71" spans="1:15" s="16" customFormat="1" ht="15">
      <c r="A71" s="33">
        <v>31</v>
      </c>
      <c r="B71" s="8" t="s">
        <v>73</v>
      </c>
      <c r="C71" s="8" t="s">
        <v>9</v>
      </c>
      <c r="D71" s="8">
        <v>1</v>
      </c>
      <c r="E71" s="23">
        <v>17.64</v>
      </c>
      <c r="F71" s="23">
        <v>16.8</v>
      </c>
      <c r="G71" s="23">
        <v>12.32</v>
      </c>
      <c r="H71" s="9">
        <f t="shared" si="0"/>
        <v>15.586666666666666</v>
      </c>
      <c r="I71" s="10">
        <f t="shared" si="1"/>
        <v>2.8600233099283185</v>
      </c>
      <c r="J71" s="10">
        <f t="shared" si="2"/>
        <v>18.349165803646184</v>
      </c>
      <c r="K71" s="11">
        <f t="shared" si="20"/>
        <v>15.586666666666666</v>
      </c>
      <c r="L71" s="9">
        <f t="shared" si="13"/>
        <v>15.586666666666666</v>
      </c>
      <c r="M71" s="9">
        <f t="shared" si="4"/>
        <v>15.59</v>
      </c>
      <c r="N71" s="9">
        <f t="shared" si="5"/>
        <v>15.59</v>
      </c>
      <c r="O71" s="10"/>
    </row>
    <row r="72" spans="1:15" s="16" customFormat="1" ht="15">
      <c r="A72" s="33">
        <v>32</v>
      </c>
      <c r="B72" s="8" t="s">
        <v>74</v>
      </c>
      <c r="C72" s="8" t="s">
        <v>9</v>
      </c>
      <c r="D72" s="8">
        <v>1</v>
      </c>
      <c r="E72" s="23">
        <v>35.28</v>
      </c>
      <c r="F72" s="23">
        <v>33.6</v>
      </c>
      <c r="G72" s="23">
        <v>39.76</v>
      </c>
      <c r="H72" s="9">
        <f t="shared" si="0"/>
        <v>36.213333333333331</v>
      </c>
      <c r="I72" s="10">
        <f t="shared" si="1"/>
        <v>3.1842947937233013</v>
      </c>
      <c r="J72" s="10">
        <f t="shared" si="2"/>
        <v>8.7931557264082336</v>
      </c>
      <c r="K72" s="11">
        <f t="shared" si="20"/>
        <v>36.213333333333324</v>
      </c>
      <c r="L72" s="9">
        <f t="shared" si="13"/>
        <v>36.213333333333324</v>
      </c>
      <c r="M72" s="9">
        <f t="shared" si="4"/>
        <v>36.21</v>
      </c>
      <c r="N72" s="9">
        <f t="shared" si="5"/>
        <v>36.21</v>
      </c>
      <c r="O72" s="10"/>
    </row>
    <row r="73" spans="1:15" s="16" customFormat="1" ht="15">
      <c r="A73" s="33">
        <v>33</v>
      </c>
      <c r="B73" s="8" t="s">
        <v>75</v>
      </c>
      <c r="C73" s="8" t="s">
        <v>9</v>
      </c>
      <c r="D73" s="8">
        <v>1</v>
      </c>
      <c r="E73" s="23">
        <v>41.9</v>
      </c>
      <c r="F73" s="23">
        <v>39.9</v>
      </c>
      <c r="G73" s="23">
        <v>30.46</v>
      </c>
      <c r="H73" s="9">
        <f t="shared" si="0"/>
        <v>37.419999999999995</v>
      </c>
      <c r="I73" s="10">
        <f t="shared" si="1"/>
        <v>6.1099263498016061</v>
      </c>
      <c r="J73" s="10">
        <f t="shared" si="2"/>
        <v>16.327969935332995</v>
      </c>
      <c r="K73" s="11">
        <f t="shared" si="20"/>
        <v>37.419999999999995</v>
      </c>
      <c r="L73" s="9">
        <f t="shared" si="13"/>
        <v>37.419999999999995</v>
      </c>
      <c r="M73" s="9">
        <f t="shared" si="4"/>
        <v>37.42</v>
      </c>
      <c r="N73" s="9">
        <f t="shared" si="5"/>
        <v>37.42</v>
      </c>
      <c r="O73" s="10"/>
    </row>
    <row r="74" spans="1:15" s="16" customFormat="1" ht="15">
      <c r="A74" s="33">
        <v>34</v>
      </c>
      <c r="B74" s="8" t="s">
        <v>76</v>
      </c>
      <c r="C74" s="8" t="s">
        <v>9</v>
      </c>
      <c r="D74" s="8">
        <v>1</v>
      </c>
      <c r="E74" s="23">
        <v>8.82</v>
      </c>
      <c r="F74" s="23">
        <v>8.4</v>
      </c>
      <c r="G74" s="23">
        <v>7.06</v>
      </c>
      <c r="H74" s="9">
        <f t="shared" si="0"/>
        <v>8.0933333333333319</v>
      </c>
      <c r="I74" s="10">
        <f t="shared" si="1"/>
        <v>0.91920255294104469</v>
      </c>
      <c r="J74" s="10">
        <f t="shared" si="2"/>
        <v>11.357527425136468</v>
      </c>
      <c r="K74" s="11">
        <f t="shared" si="20"/>
        <v>8.0933333333333319</v>
      </c>
      <c r="L74" s="9">
        <f t="shared" si="13"/>
        <v>8.0933333333333319</v>
      </c>
      <c r="M74" s="9">
        <f t="shared" si="4"/>
        <v>8.09</v>
      </c>
      <c r="N74" s="9">
        <f t="shared" si="5"/>
        <v>8.09</v>
      </c>
      <c r="O74" s="10"/>
    </row>
    <row r="75" spans="1:15" s="16" customFormat="1" ht="15">
      <c r="A75" s="33">
        <v>35</v>
      </c>
      <c r="B75" s="8" t="s">
        <v>77</v>
      </c>
      <c r="C75" s="8" t="s">
        <v>9</v>
      </c>
      <c r="D75" s="8">
        <v>1</v>
      </c>
      <c r="E75" s="23">
        <v>14.33</v>
      </c>
      <c r="F75" s="23">
        <v>13.65</v>
      </c>
      <c r="G75" s="23">
        <v>11.09</v>
      </c>
      <c r="H75" s="9">
        <f t="shared" si="0"/>
        <v>13.023333333333333</v>
      </c>
      <c r="I75" s="10">
        <f t="shared" si="1"/>
        <v>1.7084886108292714</v>
      </c>
      <c r="J75" s="10">
        <f t="shared" si="2"/>
        <v>13.118673745809609</v>
      </c>
      <c r="K75" s="11">
        <f t="shared" si="20"/>
        <v>13.023333333333333</v>
      </c>
      <c r="L75" s="9">
        <f t="shared" si="13"/>
        <v>13.023333333333333</v>
      </c>
      <c r="M75" s="9">
        <f t="shared" si="4"/>
        <v>13.02</v>
      </c>
      <c r="N75" s="9">
        <f t="shared" si="5"/>
        <v>13.02</v>
      </c>
      <c r="O75" s="10"/>
    </row>
    <row r="76" spans="1:15" s="16" customFormat="1" ht="30">
      <c r="A76" s="33">
        <v>36</v>
      </c>
      <c r="B76" s="8" t="s">
        <v>78</v>
      </c>
      <c r="C76" s="8" t="s">
        <v>9</v>
      </c>
      <c r="D76" s="8">
        <v>1</v>
      </c>
      <c r="E76" s="23">
        <v>7.72</v>
      </c>
      <c r="F76" s="23">
        <v>7.35</v>
      </c>
      <c r="G76" s="23">
        <v>6.83</v>
      </c>
      <c r="H76" s="9">
        <f t="shared" si="0"/>
        <v>7.3</v>
      </c>
      <c r="I76" s="10">
        <f t="shared" si="1"/>
        <v>0.44710177812216301</v>
      </c>
      <c r="J76" s="10">
        <f t="shared" si="2"/>
        <v>6.1246818920844248</v>
      </c>
      <c r="K76" s="11">
        <f t="shared" si="20"/>
        <v>7.2999999999999989</v>
      </c>
      <c r="L76" s="9">
        <f t="shared" si="13"/>
        <v>7.2999999999999989</v>
      </c>
      <c r="M76" s="9">
        <f t="shared" si="4"/>
        <v>7.3</v>
      </c>
      <c r="N76" s="9">
        <f t="shared" si="5"/>
        <v>7.3</v>
      </c>
      <c r="O76" s="10"/>
    </row>
    <row r="77" spans="1:15" s="16" customFormat="1" ht="15">
      <c r="A77" s="33">
        <v>37</v>
      </c>
      <c r="B77" s="8" t="s">
        <v>79</v>
      </c>
      <c r="C77" s="8" t="s">
        <v>9</v>
      </c>
      <c r="D77" s="8">
        <v>1</v>
      </c>
      <c r="E77" s="23">
        <v>9.92</v>
      </c>
      <c r="F77" s="23">
        <v>9.4499999999999993</v>
      </c>
      <c r="G77" s="23">
        <v>6.27</v>
      </c>
      <c r="H77" s="9">
        <f t="shared" si="0"/>
        <v>8.5466666666666651</v>
      </c>
      <c r="I77" s="10">
        <f t="shared" si="1"/>
        <v>1.9856065404136172</v>
      </c>
      <c r="J77" s="10">
        <f t="shared" si="2"/>
        <v>23.23252582387228</v>
      </c>
      <c r="K77" s="11">
        <f t="shared" si="20"/>
        <v>8.5466666666666651</v>
      </c>
      <c r="L77" s="9">
        <f t="shared" si="13"/>
        <v>8.5466666666666651</v>
      </c>
      <c r="M77" s="9">
        <f t="shared" si="4"/>
        <v>8.5500000000000007</v>
      </c>
      <c r="N77" s="9">
        <f t="shared" si="5"/>
        <v>8.5500000000000007</v>
      </c>
      <c r="O77" s="10"/>
    </row>
    <row r="78" spans="1:15" s="16" customFormat="1" ht="15">
      <c r="A78" s="8"/>
      <c r="B78" s="7" t="s">
        <v>80</v>
      </c>
      <c r="C78" s="8"/>
      <c r="D78" s="8"/>
      <c r="E78" s="48"/>
      <c r="F78" s="49"/>
      <c r="G78" s="47"/>
      <c r="H78" s="9"/>
      <c r="I78" s="10"/>
      <c r="J78" s="10"/>
      <c r="K78" s="11"/>
      <c r="L78" s="9"/>
      <c r="M78" s="9"/>
      <c r="N78" s="9"/>
      <c r="O78" s="10"/>
    </row>
    <row r="79" spans="1:15" s="16" customFormat="1" ht="15">
      <c r="A79" s="8">
        <v>38</v>
      </c>
      <c r="B79" s="8" t="s">
        <v>81</v>
      </c>
      <c r="C79" s="8" t="s">
        <v>9</v>
      </c>
      <c r="D79" s="8">
        <v>1</v>
      </c>
      <c r="E79" s="23">
        <v>403.52</v>
      </c>
      <c r="F79" s="23">
        <v>384.3</v>
      </c>
      <c r="G79" s="23">
        <v>365.12</v>
      </c>
      <c r="H79" s="9">
        <f t="shared" si="0"/>
        <v>384.31333333333333</v>
      </c>
      <c r="I79" s="10">
        <f t="shared" si="1"/>
        <v>19.200003472221898</v>
      </c>
      <c r="J79" s="10">
        <f t="shared" si="2"/>
        <v>4.9959243687152579</v>
      </c>
      <c r="K79" s="11">
        <f t="shared" si="20"/>
        <v>384.31333333333333</v>
      </c>
      <c r="L79" s="9">
        <f t="shared" si="13"/>
        <v>384.31333333333333</v>
      </c>
      <c r="M79" s="9">
        <f t="shared" si="4"/>
        <v>384.31</v>
      </c>
      <c r="N79" s="9">
        <f t="shared" si="5"/>
        <v>384.31</v>
      </c>
      <c r="O79" s="10"/>
    </row>
    <row r="80" spans="1:15" s="16" customFormat="1" ht="15">
      <c r="A80" s="8">
        <v>39</v>
      </c>
      <c r="B80" s="8" t="s">
        <v>82</v>
      </c>
      <c r="C80" s="8" t="s">
        <v>9</v>
      </c>
      <c r="D80" s="8">
        <v>1</v>
      </c>
      <c r="E80" s="23">
        <v>36.380000000000003</v>
      </c>
      <c r="F80" s="23">
        <v>34.65</v>
      </c>
      <c r="G80" s="23">
        <v>46.48</v>
      </c>
      <c r="H80" s="9">
        <f t="shared" si="0"/>
        <v>39.169999999999995</v>
      </c>
      <c r="I80" s="10">
        <f t="shared" si="1"/>
        <v>6.3894678964683731</v>
      </c>
      <c r="J80" s="10">
        <f t="shared" si="2"/>
        <v>16.312146787001211</v>
      </c>
      <c r="K80" s="11">
        <f t="shared" si="20"/>
        <v>39.169999999999995</v>
      </c>
      <c r="L80" s="9">
        <f t="shared" si="13"/>
        <v>39.169999999999995</v>
      </c>
      <c r="M80" s="9">
        <f t="shared" si="4"/>
        <v>39.17</v>
      </c>
      <c r="N80" s="9">
        <f t="shared" si="5"/>
        <v>39.17</v>
      </c>
      <c r="O80" s="10"/>
    </row>
    <row r="81" spans="1:15" s="16" customFormat="1" ht="15">
      <c r="A81" s="33">
        <v>40</v>
      </c>
      <c r="B81" s="8" t="s">
        <v>83</v>
      </c>
      <c r="C81" s="8" t="s">
        <v>9</v>
      </c>
      <c r="D81" s="8">
        <v>1</v>
      </c>
      <c r="E81" s="23">
        <v>13.23</v>
      </c>
      <c r="F81" s="23">
        <v>12.6</v>
      </c>
      <c r="G81" s="23">
        <v>9.52</v>
      </c>
      <c r="H81" s="9">
        <f t="shared" si="0"/>
        <v>11.783333333333331</v>
      </c>
      <c r="I81" s="10">
        <f t="shared" si="1"/>
        <v>1.9852539719978739</v>
      </c>
      <c r="J81" s="10">
        <f t="shared" si="2"/>
        <v>16.847982789232312</v>
      </c>
      <c r="K81" s="11">
        <f t="shared" si="20"/>
        <v>11.783333333333331</v>
      </c>
      <c r="L81" s="9">
        <f t="shared" si="13"/>
        <v>11.783333333333331</v>
      </c>
      <c r="M81" s="9">
        <f t="shared" si="4"/>
        <v>11.78</v>
      </c>
      <c r="N81" s="9">
        <f t="shared" si="5"/>
        <v>11.78</v>
      </c>
      <c r="O81" s="10"/>
    </row>
    <row r="82" spans="1:15" s="16" customFormat="1" ht="15">
      <c r="A82" s="33">
        <v>41</v>
      </c>
      <c r="B82" s="8" t="s">
        <v>84</v>
      </c>
      <c r="C82" s="8" t="s">
        <v>9</v>
      </c>
      <c r="D82" s="8">
        <v>1</v>
      </c>
      <c r="E82" s="23">
        <v>123.48</v>
      </c>
      <c r="F82" s="23">
        <v>117.6</v>
      </c>
      <c r="G82" s="23">
        <v>122.64</v>
      </c>
      <c r="H82" s="9">
        <f t="shared" si="0"/>
        <v>121.24</v>
      </c>
      <c r="I82" s="10">
        <f t="shared" si="1"/>
        <v>3.1801886736481579</v>
      </c>
      <c r="J82" s="10">
        <f t="shared" si="2"/>
        <v>2.623052353718375</v>
      </c>
      <c r="K82" s="11">
        <f t="shared" si="20"/>
        <v>121.23999999999998</v>
      </c>
      <c r="L82" s="9">
        <f t="shared" si="13"/>
        <v>121.23999999999998</v>
      </c>
      <c r="M82" s="9">
        <f t="shared" si="4"/>
        <v>121.24</v>
      </c>
      <c r="N82" s="9">
        <f t="shared" si="5"/>
        <v>121.24</v>
      </c>
      <c r="O82" s="10"/>
    </row>
    <row r="83" spans="1:15" s="16" customFormat="1" ht="15">
      <c r="A83" s="33">
        <v>42</v>
      </c>
      <c r="B83" s="8" t="s">
        <v>85</v>
      </c>
      <c r="C83" s="8" t="s">
        <v>9</v>
      </c>
      <c r="D83" s="8">
        <v>1</v>
      </c>
      <c r="E83" s="23">
        <v>104.74</v>
      </c>
      <c r="F83" s="23">
        <v>99.75</v>
      </c>
      <c r="G83" s="23">
        <v>70.56</v>
      </c>
      <c r="H83" s="9">
        <f t="shared" si="0"/>
        <v>91.683333333333337</v>
      </c>
      <c r="I83" s="10">
        <f t="shared" si="1"/>
        <v>18.462703846764516</v>
      </c>
      <c r="J83" s="10">
        <f t="shared" si="2"/>
        <v>20.137470110995654</v>
      </c>
      <c r="K83" s="11">
        <f t="shared" si="20"/>
        <v>91.683333333333337</v>
      </c>
      <c r="L83" s="9">
        <f t="shared" si="13"/>
        <v>91.683333333333337</v>
      </c>
      <c r="M83" s="9">
        <f t="shared" si="4"/>
        <v>91.68</v>
      </c>
      <c r="N83" s="9">
        <f t="shared" si="5"/>
        <v>91.68</v>
      </c>
      <c r="O83" s="10"/>
    </row>
    <row r="84" spans="1:15" s="16" customFormat="1" ht="15">
      <c r="A84" s="33">
        <v>43</v>
      </c>
      <c r="B84" s="8" t="s">
        <v>86</v>
      </c>
      <c r="C84" s="8" t="s">
        <v>9</v>
      </c>
      <c r="D84" s="8">
        <v>1</v>
      </c>
      <c r="E84" s="23">
        <v>11.03</v>
      </c>
      <c r="F84" s="23">
        <v>10.5</v>
      </c>
      <c r="G84" s="23">
        <v>7.84</v>
      </c>
      <c r="H84" s="9">
        <f t="shared" si="0"/>
        <v>9.7900000000000009</v>
      </c>
      <c r="I84" s="10">
        <f t="shared" si="1"/>
        <v>1.7094151046483705</v>
      </c>
      <c r="J84" s="10">
        <f t="shared" si="2"/>
        <v>17.460828443803578</v>
      </c>
      <c r="K84" s="11">
        <f t="shared" si="20"/>
        <v>9.7899999999999991</v>
      </c>
      <c r="L84" s="9">
        <f t="shared" si="13"/>
        <v>9.7899999999999991</v>
      </c>
      <c r="M84" s="9">
        <f t="shared" si="4"/>
        <v>9.7899999999999991</v>
      </c>
      <c r="N84" s="9">
        <f t="shared" si="5"/>
        <v>9.7899999999999991</v>
      </c>
      <c r="O84" s="10"/>
    </row>
    <row r="85" spans="1:15" s="16" customFormat="1" ht="15">
      <c r="A85" s="33">
        <v>44</v>
      </c>
      <c r="B85" s="8" t="s">
        <v>87</v>
      </c>
      <c r="C85" s="8" t="s">
        <v>9</v>
      </c>
      <c r="D85" s="8">
        <v>1</v>
      </c>
      <c r="E85" s="23">
        <v>88.2</v>
      </c>
      <c r="F85" s="23">
        <v>84</v>
      </c>
      <c r="G85" s="23">
        <v>57.57</v>
      </c>
      <c r="H85" s="9">
        <f t="shared" si="0"/>
        <v>76.589999999999989</v>
      </c>
      <c r="I85" s="10">
        <f t="shared" si="1"/>
        <v>16.605128725788308</v>
      </c>
      <c r="J85" s="10">
        <f t="shared" si="2"/>
        <v>21.680544099475533</v>
      </c>
      <c r="K85" s="11">
        <f t="shared" si="20"/>
        <v>76.589999999999989</v>
      </c>
      <c r="L85" s="9">
        <f t="shared" si="13"/>
        <v>76.589999999999989</v>
      </c>
      <c r="M85" s="9">
        <f t="shared" si="4"/>
        <v>76.59</v>
      </c>
      <c r="N85" s="9">
        <f t="shared" si="5"/>
        <v>76.59</v>
      </c>
      <c r="O85" s="10"/>
    </row>
    <row r="86" spans="1:15" s="16" customFormat="1" ht="15">
      <c r="A86" s="33">
        <v>45</v>
      </c>
      <c r="B86" s="8" t="s">
        <v>88</v>
      </c>
      <c r="C86" s="8" t="s">
        <v>9</v>
      </c>
      <c r="D86" s="8">
        <v>1</v>
      </c>
      <c r="E86" s="23">
        <v>1.98</v>
      </c>
      <c r="F86" s="23">
        <v>1.89</v>
      </c>
      <c r="G86" s="23">
        <v>1.46</v>
      </c>
      <c r="H86" s="9">
        <f t="shared" si="0"/>
        <v>1.7766666666666666</v>
      </c>
      <c r="I86" s="10">
        <f t="shared" si="1"/>
        <v>0.2779088579612628</v>
      </c>
      <c r="J86" s="10">
        <f t="shared" si="2"/>
        <v>15.642149603823421</v>
      </c>
      <c r="K86" s="11">
        <f t="shared" si="20"/>
        <v>1.7766666666666666</v>
      </c>
      <c r="L86" s="9">
        <f t="shared" si="13"/>
        <v>1.7766666666666666</v>
      </c>
      <c r="M86" s="9">
        <f t="shared" si="4"/>
        <v>1.78</v>
      </c>
      <c r="N86" s="9">
        <f t="shared" si="5"/>
        <v>1.78</v>
      </c>
      <c r="O86" s="10"/>
    </row>
    <row r="87" spans="1:15" s="16" customFormat="1" ht="15">
      <c r="A87" s="33">
        <v>46</v>
      </c>
      <c r="B87" s="8" t="s">
        <v>89</v>
      </c>
      <c r="C87" s="8" t="s">
        <v>9</v>
      </c>
      <c r="D87" s="8">
        <v>1</v>
      </c>
      <c r="E87" s="23">
        <v>13.23</v>
      </c>
      <c r="F87" s="23">
        <v>12.6</v>
      </c>
      <c r="G87" s="23">
        <v>7.73</v>
      </c>
      <c r="H87" s="9">
        <f t="shared" si="0"/>
        <v>11.186666666666667</v>
      </c>
      <c r="I87" s="10">
        <f t="shared" si="1"/>
        <v>3.0100885922732128</v>
      </c>
      <c r="J87" s="10">
        <f t="shared" si="2"/>
        <v>26.907824126399397</v>
      </c>
      <c r="K87" s="11">
        <f t="shared" si="20"/>
        <v>11.186666666666667</v>
      </c>
      <c r="L87" s="9">
        <f t="shared" si="13"/>
        <v>11.186666666666667</v>
      </c>
      <c r="M87" s="9">
        <f t="shared" si="4"/>
        <v>11.19</v>
      </c>
      <c r="N87" s="9">
        <f t="shared" si="5"/>
        <v>11.19</v>
      </c>
      <c r="O87" s="10"/>
    </row>
    <row r="88" spans="1:15" s="16" customFormat="1" ht="30">
      <c r="A88" s="33">
        <v>47</v>
      </c>
      <c r="B88" s="8" t="s">
        <v>90</v>
      </c>
      <c r="C88" s="8" t="s">
        <v>9</v>
      </c>
      <c r="D88" s="8">
        <v>1</v>
      </c>
      <c r="E88" s="23">
        <v>54.02</v>
      </c>
      <c r="F88" s="23">
        <v>51.45</v>
      </c>
      <c r="G88" s="23">
        <v>52.64</v>
      </c>
      <c r="H88" s="9">
        <f t="shared" si="0"/>
        <v>52.70333333333334</v>
      </c>
      <c r="I88" s="10">
        <f t="shared" si="1"/>
        <v>1.2861700250485291</v>
      </c>
      <c r="J88" s="10">
        <f t="shared" si="2"/>
        <v>2.4403959744137542</v>
      </c>
      <c r="K88" s="11">
        <f t="shared" si="20"/>
        <v>52.703333333333333</v>
      </c>
      <c r="L88" s="9">
        <f t="shared" si="13"/>
        <v>52.703333333333333</v>
      </c>
      <c r="M88" s="9">
        <f t="shared" si="4"/>
        <v>52.7</v>
      </c>
      <c r="N88" s="9">
        <f t="shared" si="5"/>
        <v>52.7</v>
      </c>
      <c r="O88" s="10"/>
    </row>
    <row r="89" spans="1:15" s="16" customFormat="1" ht="15">
      <c r="A89" s="33">
        <v>48</v>
      </c>
      <c r="B89" s="8" t="s">
        <v>91</v>
      </c>
      <c r="C89" s="8" t="s">
        <v>9</v>
      </c>
      <c r="D89" s="8">
        <v>1</v>
      </c>
      <c r="E89" s="23">
        <v>294.37</v>
      </c>
      <c r="F89" s="23">
        <v>280.35000000000002</v>
      </c>
      <c r="G89" s="23">
        <v>378.67</v>
      </c>
      <c r="H89" s="9">
        <f t="shared" si="0"/>
        <v>317.79666666666668</v>
      </c>
      <c r="I89" s="10">
        <f t="shared" si="1"/>
        <v>53.181877865804374</v>
      </c>
      <c r="J89" s="10">
        <f t="shared" si="2"/>
        <v>16.734561260073331</v>
      </c>
      <c r="K89" s="11">
        <f t="shared" si="20"/>
        <v>317.79666666666668</v>
      </c>
      <c r="L89" s="9">
        <f t="shared" si="13"/>
        <v>317.79666666666668</v>
      </c>
      <c r="M89" s="9">
        <f t="shared" si="4"/>
        <v>317.8</v>
      </c>
      <c r="N89" s="9">
        <f t="shared" si="5"/>
        <v>317.8</v>
      </c>
      <c r="O89" s="10"/>
    </row>
    <row r="90" spans="1:15" s="16" customFormat="1" ht="15">
      <c r="A90" s="33">
        <v>49</v>
      </c>
      <c r="B90" s="8" t="s">
        <v>92</v>
      </c>
      <c r="C90" s="8" t="s">
        <v>9</v>
      </c>
      <c r="D90" s="8">
        <v>1</v>
      </c>
      <c r="E90" s="23">
        <v>146.63</v>
      </c>
      <c r="F90" s="23">
        <v>139.65</v>
      </c>
      <c r="G90" s="23">
        <v>101.02</v>
      </c>
      <c r="H90" s="9">
        <f t="shared" si="0"/>
        <v>129.1</v>
      </c>
      <c r="I90" s="10">
        <f t="shared" si="1"/>
        <v>24.567150831954446</v>
      </c>
      <c r="J90" s="10">
        <f t="shared" si="2"/>
        <v>19.029551380290044</v>
      </c>
      <c r="K90" s="11">
        <f t="shared" si="20"/>
        <v>129.09999999999997</v>
      </c>
      <c r="L90" s="9">
        <f t="shared" si="13"/>
        <v>129.09999999999997</v>
      </c>
      <c r="M90" s="9">
        <f t="shared" si="4"/>
        <v>129.1</v>
      </c>
      <c r="N90" s="9">
        <f t="shared" si="5"/>
        <v>129.1</v>
      </c>
      <c r="O90" s="10"/>
    </row>
    <row r="91" spans="1:15" s="16" customFormat="1" ht="15">
      <c r="A91" s="33">
        <v>50</v>
      </c>
      <c r="B91" s="8" t="s">
        <v>93</v>
      </c>
      <c r="C91" s="8" t="s">
        <v>9</v>
      </c>
      <c r="D91" s="8">
        <v>1</v>
      </c>
      <c r="E91" s="23">
        <v>5.51</v>
      </c>
      <c r="F91" s="23">
        <v>5.25</v>
      </c>
      <c r="G91" s="23">
        <v>3.92</v>
      </c>
      <c r="H91" s="9">
        <f t="shared" si="0"/>
        <v>4.8933333333333335</v>
      </c>
      <c r="I91" s="10">
        <f t="shared" si="1"/>
        <v>0.85289702387412125</v>
      </c>
      <c r="J91" s="10">
        <f t="shared" si="2"/>
        <v>17.429775692250434</v>
      </c>
      <c r="K91" s="11">
        <f t="shared" si="20"/>
        <v>4.8933333333333326</v>
      </c>
      <c r="L91" s="9">
        <f t="shared" si="13"/>
        <v>4.8933333333333326</v>
      </c>
      <c r="M91" s="9">
        <f t="shared" si="4"/>
        <v>4.8899999999999997</v>
      </c>
      <c r="N91" s="9">
        <f t="shared" si="5"/>
        <v>4.8899999999999997</v>
      </c>
      <c r="O91" s="10"/>
    </row>
    <row r="92" spans="1:15" s="16" customFormat="1" ht="15">
      <c r="A92" s="33">
        <v>51</v>
      </c>
      <c r="B92" s="8" t="s">
        <v>94</v>
      </c>
      <c r="C92" s="8" t="s">
        <v>9</v>
      </c>
      <c r="D92" s="8">
        <v>1</v>
      </c>
      <c r="E92" s="23">
        <v>24.26</v>
      </c>
      <c r="F92" s="23">
        <v>23.1</v>
      </c>
      <c r="G92" s="23">
        <v>15.68</v>
      </c>
      <c r="H92" s="9">
        <f t="shared" si="0"/>
        <v>21.013333333333332</v>
      </c>
      <c r="I92" s="10">
        <f t="shared" si="1"/>
        <v>4.6550760824430508</v>
      </c>
      <c r="J92" s="10">
        <f t="shared" si="2"/>
        <v>22.152963590306399</v>
      </c>
      <c r="K92" s="11">
        <f t="shared" si="20"/>
        <v>21.013333333333332</v>
      </c>
      <c r="L92" s="9">
        <f t="shared" si="13"/>
        <v>21.013333333333332</v>
      </c>
      <c r="M92" s="9">
        <f t="shared" si="4"/>
        <v>21.01</v>
      </c>
      <c r="N92" s="9">
        <f t="shared" si="5"/>
        <v>21.01</v>
      </c>
      <c r="O92" s="10"/>
    </row>
    <row r="93" spans="1:15" s="16" customFormat="1" ht="15">
      <c r="A93" s="33">
        <v>52</v>
      </c>
      <c r="B93" s="8" t="s">
        <v>95</v>
      </c>
      <c r="C93" s="8" t="s">
        <v>9</v>
      </c>
      <c r="D93" s="8">
        <v>1</v>
      </c>
      <c r="E93" s="23">
        <v>22.05</v>
      </c>
      <c r="F93" s="23">
        <v>21</v>
      </c>
      <c r="G93" s="23">
        <v>14</v>
      </c>
      <c r="H93" s="9">
        <f t="shared" si="0"/>
        <v>19.016666666666666</v>
      </c>
      <c r="I93" s="10">
        <f t="shared" si="1"/>
        <v>4.3761665111525794</v>
      </c>
      <c r="J93" s="10">
        <f t="shared" si="2"/>
        <v>23.01226912087246</v>
      </c>
      <c r="K93" s="11">
        <f t="shared" si="20"/>
        <v>19.016666666666666</v>
      </c>
      <c r="L93" s="9">
        <f t="shared" si="13"/>
        <v>19.016666666666666</v>
      </c>
      <c r="M93" s="9">
        <f t="shared" si="4"/>
        <v>19.02</v>
      </c>
      <c r="N93" s="9">
        <f t="shared" si="5"/>
        <v>19.02</v>
      </c>
      <c r="O93" s="10"/>
    </row>
    <row r="94" spans="1:15" s="16" customFormat="1" ht="15">
      <c r="A94" s="33">
        <v>53</v>
      </c>
      <c r="B94" s="8" t="s">
        <v>96</v>
      </c>
      <c r="C94" s="8" t="s">
        <v>9</v>
      </c>
      <c r="D94" s="8">
        <v>1</v>
      </c>
      <c r="E94" s="23">
        <v>9.92</v>
      </c>
      <c r="F94" s="23">
        <v>9.4499999999999993</v>
      </c>
      <c r="G94" s="23">
        <v>7.28</v>
      </c>
      <c r="H94" s="9">
        <f t="shared" si="0"/>
        <v>8.8833333333333329</v>
      </c>
      <c r="I94" s="10">
        <f t="shared" si="1"/>
        <v>1.4082731742575132</v>
      </c>
      <c r="J94" s="10">
        <f t="shared" si="2"/>
        <v>15.852981323724352</v>
      </c>
      <c r="K94" s="11">
        <f t="shared" si="20"/>
        <v>8.8833333333333329</v>
      </c>
      <c r="L94" s="9">
        <f t="shared" si="13"/>
        <v>8.8833333333333329</v>
      </c>
      <c r="M94" s="9">
        <f t="shared" si="4"/>
        <v>8.8800000000000008</v>
      </c>
      <c r="N94" s="9">
        <f t="shared" si="5"/>
        <v>8.8800000000000008</v>
      </c>
      <c r="O94" s="10"/>
    </row>
    <row r="95" spans="1:15" s="16" customFormat="1" ht="15">
      <c r="A95" s="33">
        <v>54</v>
      </c>
      <c r="B95" s="8" t="s">
        <v>97</v>
      </c>
      <c r="C95" s="8" t="s">
        <v>9</v>
      </c>
      <c r="D95" s="8">
        <v>1</v>
      </c>
      <c r="E95" s="23">
        <v>68.36</v>
      </c>
      <c r="F95" s="23">
        <v>65.099999999999994</v>
      </c>
      <c r="G95" s="23">
        <v>46.59</v>
      </c>
      <c r="H95" s="9">
        <f t="shared" si="0"/>
        <v>60.016666666666659</v>
      </c>
      <c r="I95" s="10">
        <f t="shared" si="1"/>
        <v>11.741526022341954</v>
      </c>
      <c r="J95" s="10">
        <f t="shared" si="2"/>
        <v>19.563775655110174</v>
      </c>
      <c r="K95" s="11">
        <f t="shared" si="20"/>
        <v>60.016666666666659</v>
      </c>
      <c r="L95" s="9">
        <f t="shared" si="13"/>
        <v>60.016666666666659</v>
      </c>
      <c r="M95" s="9">
        <f t="shared" si="4"/>
        <v>60.02</v>
      </c>
      <c r="N95" s="9">
        <f t="shared" si="5"/>
        <v>60.02</v>
      </c>
      <c r="O95" s="10"/>
    </row>
    <row r="96" spans="1:15" s="16" customFormat="1" ht="15">
      <c r="A96" s="33">
        <v>55</v>
      </c>
      <c r="B96" s="8" t="s">
        <v>98</v>
      </c>
      <c r="C96" s="8" t="s">
        <v>9</v>
      </c>
      <c r="D96" s="8">
        <v>1</v>
      </c>
      <c r="E96" s="23">
        <v>65.05</v>
      </c>
      <c r="F96" s="23">
        <v>61.95</v>
      </c>
      <c r="G96" s="23">
        <v>44.35</v>
      </c>
      <c r="H96" s="9">
        <f t="shared" si="0"/>
        <v>57.116666666666667</v>
      </c>
      <c r="I96" s="10">
        <f t="shared" si="1"/>
        <v>11.164377874889997</v>
      </c>
      <c r="J96" s="10">
        <f t="shared" si="2"/>
        <v>19.546620148625614</v>
      </c>
      <c r="K96" s="11">
        <f t="shared" si="20"/>
        <v>57.11666666666666</v>
      </c>
      <c r="L96" s="9">
        <f t="shared" si="13"/>
        <v>57.11666666666666</v>
      </c>
      <c r="M96" s="9">
        <f t="shared" si="4"/>
        <v>57.12</v>
      </c>
      <c r="N96" s="9">
        <f t="shared" si="5"/>
        <v>57.12</v>
      </c>
      <c r="O96" s="10"/>
    </row>
    <row r="97" spans="1:15" s="16" customFormat="1" ht="15">
      <c r="A97" s="33">
        <v>56</v>
      </c>
      <c r="B97" s="8" t="s">
        <v>99</v>
      </c>
      <c r="C97" s="8" t="s">
        <v>9</v>
      </c>
      <c r="D97" s="8">
        <v>1</v>
      </c>
      <c r="E97" s="23">
        <v>24.26</v>
      </c>
      <c r="F97" s="23">
        <v>23.1</v>
      </c>
      <c r="G97" s="23">
        <v>16.350000000000001</v>
      </c>
      <c r="H97" s="9">
        <f t="shared" si="0"/>
        <v>21.236666666666668</v>
      </c>
      <c r="I97" s="10">
        <f t="shared" si="1"/>
        <v>4.2715375842117238</v>
      </c>
      <c r="J97" s="10">
        <f t="shared" si="2"/>
        <v>20.113973870091307</v>
      </c>
      <c r="K97" s="11">
        <f t="shared" si="20"/>
        <v>21.236666666666665</v>
      </c>
      <c r="L97" s="9">
        <f t="shared" si="13"/>
        <v>21.236666666666665</v>
      </c>
      <c r="M97" s="9">
        <f t="shared" si="4"/>
        <v>21.24</v>
      </c>
      <c r="N97" s="9">
        <f t="shared" si="5"/>
        <v>21.24</v>
      </c>
      <c r="O97" s="10"/>
    </row>
    <row r="98" spans="1:15" s="16" customFormat="1" ht="30">
      <c r="A98" s="33">
        <v>57</v>
      </c>
      <c r="B98" s="8" t="s">
        <v>100</v>
      </c>
      <c r="C98" s="8" t="s">
        <v>9</v>
      </c>
      <c r="D98" s="8">
        <v>1</v>
      </c>
      <c r="E98" s="23">
        <v>489.51</v>
      </c>
      <c r="F98" s="23">
        <v>466.2</v>
      </c>
      <c r="G98" s="23">
        <v>329.17</v>
      </c>
      <c r="H98" s="9">
        <f t="shared" si="0"/>
        <v>428.29333333333335</v>
      </c>
      <c r="I98" s="10">
        <f t="shared" si="1"/>
        <v>86.630914997668881</v>
      </c>
      <c r="J98" s="10">
        <f t="shared" si="2"/>
        <v>20.22700524508177</v>
      </c>
      <c r="K98" s="11">
        <f t="shared" si="20"/>
        <v>428.29333333333335</v>
      </c>
      <c r="L98" s="9">
        <f t="shared" si="13"/>
        <v>428.29333333333335</v>
      </c>
      <c r="M98" s="9">
        <f t="shared" si="4"/>
        <v>428.29</v>
      </c>
      <c r="N98" s="9">
        <f t="shared" si="5"/>
        <v>428.29</v>
      </c>
      <c r="O98" s="10"/>
    </row>
    <row r="99" spans="1:15" s="16" customFormat="1" ht="15">
      <c r="A99" s="33">
        <v>58</v>
      </c>
      <c r="B99" s="8" t="s">
        <v>101</v>
      </c>
      <c r="C99" s="8" t="s">
        <v>9</v>
      </c>
      <c r="D99" s="8">
        <v>1</v>
      </c>
      <c r="E99" s="23">
        <v>22.05</v>
      </c>
      <c r="F99" s="23">
        <v>21</v>
      </c>
      <c r="G99" s="23">
        <v>13.89</v>
      </c>
      <c r="H99" s="9">
        <f t="shared" si="0"/>
        <v>18.98</v>
      </c>
      <c r="I99" s="10">
        <f t="shared" si="1"/>
        <v>4.4392229049688412</v>
      </c>
      <c r="J99" s="10">
        <f t="shared" si="2"/>
        <v>23.388951027233094</v>
      </c>
      <c r="K99" s="11">
        <f t="shared" si="20"/>
        <v>18.979999999999997</v>
      </c>
      <c r="L99" s="9">
        <f t="shared" si="13"/>
        <v>18.979999999999997</v>
      </c>
      <c r="M99" s="9">
        <f t="shared" si="4"/>
        <v>18.98</v>
      </c>
      <c r="N99" s="9">
        <f t="shared" si="5"/>
        <v>18.98</v>
      </c>
      <c r="O99" s="10"/>
    </row>
    <row r="100" spans="1:15" s="16" customFormat="1" ht="15">
      <c r="A100" s="33">
        <v>59</v>
      </c>
      <c r="B100" s="8" t="s">
        <v>102</v>
      </c>
      <c r="C100" s="8" t="s">
        <v>9</v>
      </c>
      <c r="D100" s="8">
        <v>1</v>
      </c>
      <c r="E100" s="23">
        <v>234.83</v>
      </c>
      <c r="F100" s="23">
        <v>223.65</v>
      </c>
      <c r="G100" s="23">
        <v>176.96</v>
      </c>
      <c r="H100" s="9">
        <f t="shared" si="0"/>
        <v>211.81333333333336</v>
      </c>
      <c r="I100" s="10">
        <f t="shared" si="1"/>
        <v>30.697137217228146</v>
      </c>
      <c r="J100" s="10">
        <f t="shared" si="2"/>
        <v>14.492542435428115</v>
      </c>
      <c r="K100" s="11">
        <f t="shared" si="20"/>
        <v>211.81333333333333</v>
      </c>
      <c r="L100" s="9">
        <f t="shared" si="13"/>
        <v>211.81333333333333</v>
      </c>
      <c r="M100" s="9">
        <f t="shared" si="4"/>
        <v>211.81</v>
      </c>
      <c r="N100" s="9">
        <f t="shared" si="5"/>
        <v>211.81</v>
      </c>
      <c r="O100" s="10"/>
    </row>
    <row r="101" spans="1:15" s="16" customFormat="1" ht="15">
      <c r="A101" s="33">
        <v>60</v>
      </c>
      <c r="B101" s="8" t="s">
        <v>103</v>
      </c>
      <c r="C101" s="8" t="s">
        <v>9</v>
      </c>
      <c r="D101" s="8">
        <v>1</v>
      </c>
      <c r="E101" s="23">
        <v>441</v>
      </c>
      <c r="F101" s="23">
        <v>420</v>
      </c>
      <c r="G101" s="23">
        <v>297.14</v>
      </c>
      <c r="H101" s="9">
        <f t="shared" si="0"/>
        <v>386.04666666666662</v>
      </c>
      <c r="I101" s="10">
        <f t="shared" si="1"/>
        <v>77.708085379407805</v>
      </c>
      <c r="J101" s="10">
        <f t="shared" si="2"/>
        <v>20.129194755230234</v>
      </c>
      <c r="K101" s="11">
        <f t="shared" si="20"/>
        <v>386.04666666666662</v>
      </c>
      <c r="L101" s="9">
        <f t="shared" si="13"/>
        <v>386.04666666666662</v>
      </c>
      <c r="M101" s="9">
        <f t="shared" si="4"/>
        <v>386.05</v>
      </c>
      <c r="N101" s="9">
        <f t="shared" si="5"/>
        <v>386.05</v>
      </c>
      <c r="O101" s="10"/>
    </row>
    <row r="102" spans="1:15" s="16" customFormat="1" ht="30">
      <c r="A102" s="33">
        <v>61</v>
      </c>
      <c r="B102" s="8" t="s">
        <v>104</v>
      </c>
      <c r="C102" s="8" t="s">
        <v>9</v>
      </c>
      <c r="D102" s="8">
        <v>1</v>
      </c>
      <c r="E102" s="23">
        <v>46.31</v>
      </c>
      <c r="F102" s="23">
        <v>44.1</v>
      </c>
      <c r="G102" s="23">
        <v>35.28</v>
      </c>
      <c r="H102" s="9">
        <f t="shared" si="0"/>
        <v>41.896666666666668</v>
      </c>
      <c r="I102" s="10">
        <f t="shared" si="1"/>
        <v>5.8357718712551927</v>
      </c>
      <c r="J102" s="10">
        <f t="shared" si="2"/>
        <v>13.928964606385216</v>
      </c>
      <c r="K102" s="11">
        <f t="shared" si="20"/>
        <v>41.896666666666661</v>
      </c>
      <c r="L102" s="9">
        <f t="shared" si="13"/>
        <v>41.896666666666661</v>
      </c>
      <c r="M102" s="9">
        <f t="shared" si="4"/>
        <v>41.9</v>
      </c>
      <c r="N102" s="9">
        <f t="shared" si="5"/>
        <v>41.9</v>
      </c>
      <c r="O102" s="10"/>
    </row>
    <row r="103" spans="1:15" s="16" customFormat="1" ht="15">
      <c r="A103" s="8"/>
      <c r="B103" s="7" t="s">
        <v>105</v>
      </c>
      <c r="C103" s="8"/>
      <c r="D103" s="8"/>
      <c r="E103" s="48"/>
      <c r="F103" s="49"/>
      <c r="G103" s="47"/>
      <c r="H103" s="9"/>
      <c r="I103" s="10"/>
      <c r="J103" s="10"/>
      <c r="K103" s="11"/>
      <c r="L103" s="9"/>
      <c r="M103" s="9"/>
      <c r="N103" s="9"/>
      <c r="O103" s="10"/>
    </row>
    <row r="104" spans="1:15" s="16" customFormat="1" ht="15">
      <c r="A104" s="8">
        <v>62</v>
      </c>
      <c r="B104" s="8" t="s">
        <v>106</v>
      </c>
      <c r="C104" s="8" t="s">
        <v>9</v>
      </c>
      <c r="D104" s="8">
        <v>1</v>
      </c>
      <c r="E104" s="23">
        <v>8.82</v>
      </c>
      <c r="F104" s="23">
        <v>8.4</v>
      </c>
      <c r="G104" s="23">
        <v>6.27</v>
      </c>
      <c r="H104" s="9">
        <f t="shared" si="0"/>
        <v>7.8299999999999992</v>
      </c>
      <c r="I104" s="10">
        <f t="shared" si="1"/>
        <v>1.3672234638127014</v>
      </c>
      <c r="J104" s="10">
        <f t="shared" si="2"/>
        <v>17.461346919702446</v>
      </c>
      <c r="K104" s="11">
        <f t="shared" ref="K104:K166" si="21">((D104/3)*(SUM(E104:G104)))</f>
        <v>7.8299999999999992</v>
      </c>
      <c r="L104" s="9">
        <f t="shared" si="13"/>
        <v>7.8299999999999992</v>
      </c>
      <c r="M104" s="9">
        <f t="shared" si="4"/>
        <v>7.83</v>
      </c>
      <c r="N104" s="9">
        <f t="shared" si="5"/>
        <v>7.83</v>
      </c>
      <c r="O104" s="10"/>
    </row>
    <row r="105" spans="1:15" s="16" customFormat="1" ht="15">
      <c r="A105" s="8">
        <v>63</v>
      </c>
      <c r="B105" s="8" t="s">
        <v>107</v>
      </c>
      <c r="C105" s="8" t="s">
        <v>9</v>
      </c>
      <c r="D105" s="8">
        <v>1</v>
      </c>
      <c r="E105" s="23">
        <v>43</v>
      </c>
      <c r="F105" s="23">
        <v>40.950000000000003</v>
      </c>
      <c r="G105" s="23">
        <v>30.35</v>
      </c>
      <c r="H105" s="9">
        <f t="shared" si="0"/>
        <v>38.1</v>
      </c>
      <c r="I105" s="10">
        <f t="shared" si="1"/>
        <v>6.7895139737686669</v>
      </c>
      <c r="J105" s="10">
        <f t="shared" si="2"/>
        <v>17.820246650311461</v>
      </c>
      <c r="K105" s="11">
        <f t="shared" si="21"/>
        <v>38.1</v>
      </c>
      <c r="L105" s="9">
        <f t="shared" si="13"/>
        <v>38.1</v>
      </c>
      <c r="M105" s="9">
        <f t="shared" si="4"/>
        <v>38.1</v>
      </c>
      <c r="N105" s="9">
        <f t="shared" si="5"/>
        <v>38.1</v>
      </c>
      <c r="O105" s="10"/>
    </row>
    <row r="106" spans="1:15" s="16" customFormat="1" ht="15">
      <c r="A106" s="33">
        <v>64</v>
      </c>
      <c r="B106" s="8" t="s">
        <v>108</v>
      </c>
      <c r="C106" s="8" t="s">
        <v>9</v>
      </c>
      <c r="D106" s="8">
        <v>1</v>
      </c>
      <c r="E106" s="23">
        <v>14.33</v>
      </c>
      <c r="F106" s="23">
        <v>13.65</v>
      </c>
      <c r="G106" s="23">
        <v>9.52</v>
      </c>
      <c r="H106" s="9">
        <f t="shared" si="0"/>
        <v>12.5</v>
      </c>
      <c r="I106" s="10">
        <f t="shared" si="1"/>
        <v>2.603055896441719</v>
      </c>
      <c r="J106" s="10">
        <f t="shared" si="2"/>
        <v>20.824447171533752</v>
      </c>
      <c r="K106" s="11">
        <f t="shared" si="21"/>
        <v>12.5</v>
      </c>
      <c r="L106" s="9">
        <f t="shared" si="13"/>
        <v>12.5</v>
      </c>
      <c r="M106" s="9">
        <f t="shared" si="4"/>
        <v>12.5</v>
      </c>
      <c r="N106" s="9">
        <f t="shared" si="5"/>
        <v>12.5</v>
      </c>
      <c r="O106" s="10"/>
    </row>
    <row r="107" spans="1:15" s="16" customFormat="1" ht="15">
      <c r="A107" s="33">
        <v>65</v>
      </c>
      <c r="B107" s="8" t="s">
        <v>109</v>
      </c>
      <c r="C107" s="8" t="s">
        <v>9</v>
      </c>
      <c r="D107" s="8">
        <v>1</v>
      </c>
      <c r="E107" s="23">
        <v>4.41</v>
      </c>
      <c r="F107" s="23">
        <v>4.2</v>
      </c>
      <c r="G107" s="23">
        <v>2.8</v>
      </c>
      <c r="H107" s="9">
        <f t="shared" si="0"/>
        <v>3.8033333333333332</v>
      </c>
      <c r="I107" s="10">
        <f t="shared" si="1"/>
        <v>0.87523330223051599</v>
      </c>
      <c r="J107" s="10">
        <f t="shared" si="2"/>
        <v>23.012269120872464</v>
      </c>
      <c r="K107" s="11">
        <f t="shared" si="21"/>
        <v>3.8033333333333332</v>
      </c>
      <c r="L107" s="9">
        <f t="shared" si="13"/>
        <v>3.8033333333333332</v>
      </c>
      <c r="M107" s="9">
        <f t="shared" si="4"/>
        <v>3.8</v>
      </c>
      <c r="N107" s="9">
        <f t="shared" si="5"/>
        <v>3.8</v>
      </c>
      <c r="O107" s="10"/>
    </row>
    <row r="108" spans="1:15" s="16" customFormat="1" ht="15">
      <c r="A108" s="33">
        <v>66</v>
      </c>
      <c r="B108" s="8" t="s">
        <v>110</v>
      </c>
      <c r="C108" s="8" t="s">
        <v>9</v>
      </c>
      <c r="D108" s="8">
        <v>1</v>
      </c>
      <c r="E108" s="23">
        <v>30.87</v>
      </c>
      <c r="F108" s="23">
        <v>29.4</v>
      </c>
      <c r="G108" s="23">
        <v>19.71</v>
      </c>
      <c r="H108" s="9">
        <f t="shared" si="0"/>
        <v>26.659999999999997</v>
      </c>
      <c r="I108" s="10">
        <f t="shared" si="1"/>
        <v>6.0635880466931456</v>
      </c>
      <c r="J108" s="10">
        <f t="shared" si="2"/>
        <v>22.744141210401899</v>
      </c>
      <c r="K108" s="11">
        <f t="shared" si="21"/>
        <v>26.659999999999997</v>
      </c>
      <c r="L108" s="9">
        <f t="shared" si="13"/>
        <v>26.659999999999997</v>
      </c>
      <c r="M108" s="9">
        <f t="shared" si="4"/>
        <v>26.66</v>
      </c>
      <c r="N108" s="9">
        <f t="shared" si="5"/>
        <v>26.66</v>
      </c>
      <c r="O108" s="10"/>
    </row>
    <row r="109" spans="1:15" s="16" customFormat="1" ht="15">
      <c r="A109" s="33">
        <v>67</v>
      </c>
      <c r="B109" s="8" t="s">
        <v>111</v>
      </c>
      <c r="C109" s="8" t="s">
        <v>9</v>
      </c>
      <c r="D109" s="8">
        <v>1</v>
      </c>
      <c r="E109" s="23">
        <v>46.31</v>
      </c>
      <c r="F109" s="23">
        <v>44.1</v>
      </c>
      <c r="G109" s="23">
        <v>34.94</v>
      </c>
      <c r="H109" s="9">
        <f t="shared" si="0"/>
        <v>41.783333333333331</v>
      </c>
      <c r="I109" s="10">
        <f t="shared" si="1"/>
        <v>6.0286344501332438</v>
      </c>
      <c r="J109" s="10">
        <f t="shared" si="2"/>
        <v>14.42832337487015</v>
      </c>
      <c r="K109" s="11">
        <f t="shared" si="21"/>
        <v>41.783333333333331</v>
      </c>
      <c r="L109" s="9">
        <f t="shared" si="13"/>
        <v>41.783333333333331</v>
      </c>
      <c r="M109" s="9">
        <f t="shared" si="4"/>
        <v>41.78</v>
      </c>
      <c r="N109" s="9">
        <f t="shared" si="5"/>
        <v>41.78</v>
      </c>
      <c r="O109" s="10"/>
    </row>
    <row r="110" spans="1:15" s="16" customFormat="1" ht="15">
      <c r="A110" s="33">
        <v>68</v>
      </c>
      <c r="B110" s="8" t="s">
        <v>112</v>
      </c>
      <c r="C110" s="8" t="s">
        <v>9</v>
      </c>
      <c r="D110" s="8">
        <v>1</v>
      </c>
      <c r="E110" s="23">
        <v>94.82</v>
      </c>
      <c r="F110" s="23">
        <v>90.3</v>
      </c>
      <c r="G110" s="23">
        <v>63.84</v>
      </c>
      <c r="H110" s="9">
        <f t="shared" si="0"/>
        <v>82.986666666666665</v>
      </c>
      <c r="I110" s="10">
        <f t="shared" si="1"/>
        <v>16.734806044090657</v>
      </c>
      <c r="J110" s="10">
        <f t="shared" si="2"/>
        <v>20.165656383464</v>
      </c>
      <c r="K110" s="11">
        <f t="shared" si="21"/>
        <v>82.986666666666665</v>
      </c>
      <c r="L110" s="9">
        <f t="shared" si="13"/>
        <v>82.986666666666665</v>
      </c>
      <c r="M110" s="9">
        <f t="shared" si="4"/>
        <v>82.99</v>
      </c>
      <c r="N110" s="9">
        <f t="shared" si="5"/>
        <v>82.99</v>
      </c>
      <c r="O110" s="10"/>
    </row>
    <row r="111" spans="1:15" s="16" customFormat="1" ht="15">
      <c r="A111" s="33">
        <v>69</v>
      </c>
      <c r="B111" s="8" t="s">
        <v>113</v>
      </c>
      <c r="C111" s="8" t="s">
        <v>9</v>
      </c>
      <c r="D111" s="8">
        <v>1</v>
      </c>
      <c r="E111" s="23">
        <v>17.64</v>
      </c>
      <c r="F111" s="23">
        <v>16.8</v>
      </c>
      <c r="G111" s="23">
        <v>12.99</v>
      </c>
      <c r="H111" s="9">
        <f t="shared" si="0"/>
        <v>15.81</v>
      </c>
      <c r="I111" s="10">
        <f t="shared" si="1"/>
        <v>2.4780435831518379</v>
      </c>
      <c r="J111" s="10">
        <f t="shared" si="2"/>
        <v>15.673899956684616</v>
      </c>
      <c r="K111" s="11">
        <f t="shared" si="21"/>
        <v>15.809999999999999</v>
      </c>
      <c r="L111" s="9">
        <f t="shared" si="13"/>
        <v>15.809999999999999</v>
      </c>
      <c r="M111" s="9">
        <f t="shared" si="4"/>
        <v>15.81</v>
      </c>
      <c r="N111" s="9">
        <f t="shared" si="5"/>
        <v>15.81</v>
      </c>
      <c r="O111" s="10"/>
    </row>
    <row r="112" spans="1:15" s="16" customFormat="1" ht="15">
      <c r="A112" s="33">
        <v>70</v>
      </c>
      <c r="B112" s="8" t="s">
        <v>114</v>
      </c>
      <c r="C112" s="8" t="s">
        <v>9</v>
      </c>
      <c r="D112" s="8">
        <v>1</v>
      </c>
      <c r="E112" s="23">
        <v>26.46</v>
      </c>
      <c r="F112" s="23">
        <v>25.2</v>
      </c>
      <c r="G112" s="23">
        <v>17.920000000000002</v>
      </c>
      <c r="H112" s="9">
        <f t="shared" si="0"/>
        <v>23.193333333333332</v>
      </c>
      <c r="I112" s="10">
        <f t="shared" si="1"/>
        <v>4.6100903823388677</v>
      </c>
      <c r="J112" s="10">
        <f t="shared" si="2"/>
        <v>19.87679095575827</v>
      </c>
      <c r="K112" s="11">
        <f t="shared" si="21"/>
        <v>23.193333333333332</v>
      </c>
      <c r="L112" s="9">
        <f t="shared" si="13"/>
        <v>23.193333333333332</v>
      </c>
      <c r="M112" s="9">
        <f t="shared" si="4"/>
        <v>23.19</v>
      </c>
      <c r="N112" s="9">
        <f t="shared" si="5"/>
        <v>23.19</v>
      </c>
      <c r="O112" s="10"/>
    </row>
    <row r="113" spans="1:15" s="16" customFormat="1" ht="15">
      <c r="A113" s="33">
        <v>71</v>
      </c>
      <c r="B113" s="8" t="s">
        <v>115</v>
      </c>
      <c r="C113" s="8" t="s">
        <v>9</v>
      </c>
      <c r="D113" s="8">
        <v>1</v>
      </c>
      <c r="E113" s="23">
        <v>4.41</v>
      </c>
      <c r="F113" s="23">
        <v>4.2</v>
      </c>
      <c r="G113" s="23">
        <v>2.58</v>
      </c>
      <c r="H113" s="9">
        <f t="shared" si="0"/>
        <v>3.73</v>
      </c>
      <c r="I113" s="10">
        <f t="shared" si="1"/>
        <v>1.0014489502715553</v>
      </c>
      <c r="J113" s="10">
        <f t="shared" si="2"/>
        <v>26.848497326315158</v>
      </c>
      <c r="K113" s="11">
        <f t="shared" si="21"/>
        <v>3.7299999999999995</v>
      </c>
      <c r="L113" s="9">
        <f t="shared" si="13"/>
        <v>3.7299999999999995</v>
      </c>
      <c r="M113" s="9">
        <f t="shared" si="4"/>
        <v>3.73</v>
      </c>
      <c r="N113" s="9">
        <f t="shared" si="5"/>
        <v>3.73</v>
      </c>
      <c r="O113" s="10"/>
    </row>
    <row r="114" spans="1:15" s="16" customFormat="1" ht="15">
      <c r="A114" s="33">
        <v>72</v>
      </c>
      <c r="B114" s="8" t="s">
        <v>116</v>
      </c>
      <c r="C114" s="8" t="s">
        <v>9</v>
      </c>
      <c r="D114" s="8">
        <v>1</v>
      </c>
      <c r="E114" s="23">
        <v>73.87</v>
      </c>
      <c r="F114" s="23">
        <v>70.349999999999994</v>
      </c>
      <c r="G114" s="23">
        <v>45.02</v>
      </c>
      <c r="H114" s="9">
        <f t="shared" si="0"/>
        <v>63.080000000000005</v>
      </c>
      <c r="I114" s="10">
        <f t="shared" si="1"/>
        <v>15.739132758827596</v>
      </c>
      <c r="J114" s="10">
        <f t="shared" si="2"/>
        <v>24.951066516847803</v>
      </c>
      <c r="K114" s="11">
        <f t="shared" si="21"/>
        <v>63.08</v>
      </c>
      <c r="L114" s="9">
        <f t="shared" si="13"/>
        <v>63.08</v>
      </c>
      <c r="M114" s="9">
        <f t="shared" si="4"/>
        <v>63.08</v>
      </c>
      <c r="N114" s="9">
        <f t="shared" si="5"/>
        <v>63.08</v>
      </c>
      <c r="O114" s="10"/>
    </row>
    <row r="115" spans="1:15" s="16" customFormat="1" ht="30">
      <c r="A115" s="33">
        <v>73</v>
      </c>
      <c r="B115" s="8" t="s">
        <v>117</v>
      </c>
      <c r="C115" s="8" t="s">
        <v>9</v>
      </c>
      <c r="D115" s="8">
        <v>1</v>
      </c>
      <c r="E115" s="23">
        <v>30.87</v>
      </c>
      <c r="F115" s="23">
        <v>29.4</v>
      </c>
      <c r="G115" s="23">
        <v>23.97</v>
      </c>
      <c r="H115" s="9">
        <f t="shared" si="0"/>
        <v>28.08</v>
      </c>
      <c r="I115" s="10">
        <f t="shared" si="1"/>
        <v>3.6344600699416145</v>
      </c>
      <c r="J115" s="10">
        <f t="shared" si="2"/>
        <v>12.943233867313442</v>
      </c>
      <c r="K115" s="11">
        <f t="shared" si="21"/>
        <v>28.08</v>
      </c>
      <c r="L115" s="9">
        <f t="shared" si="13"/>
        <v>28.08</v>
      </c>
      <c r="M115" s="9">
        <f t="shared" si="4"/>
        <v>28.08</v>
      </c>
      <c r="N115" s="9">
        <f t="shared" si="5"/>
        <v>28.08</v>
      </c>
      <c r="O115" s="10"/>
    </row>
    <row r="116" spans="1:15" s="16" customFormat="1" ht="15">
      <c r="A116" s="33">
        <v>74</v>
      </c>
      <c r="B116" s="8" t="s">
        <v>118</v>
      </c>
      <c r="C116" s="8" t="s">
        <v>9</v>
      </c>
      <c r="D116" s="8">
        <v>1</v>
      </c>
      <c r="E116" s="23">
        <v>14.33</v>
      </c>
      <c r="F116" s="23">
        <v>13.65</v>
      </c>
      <c r="G116" s="23">
        <v>9.52</v>
      </c>
      <c r="H116" s="9">
        <f t="shared" si="0"/>
        <v>12.5</v>
      </c>
      <c r="I116" s="10">
        <f t="shared" si="1"/>
        <v>2.603055896441719</v>
      </c>
      <c r="J116" s="10">
        <f t="shared" si="2"/>
        <v>20.824447171533752</v>
      </c>
      <c r="K116" s="11">
        <f t="shared" si="21"/>
        <v>12.5</v>
      </c>
      <c r="L116" s="9">
        <f t="shared" si="13"/>
        <v>12.5</v>
      </c>
      <c r="M116" s="9">
        <f t="shared" si="4"/>
        <v>12.5</v>
      </c>
      <c r="N116" s="9">
        <f t="shared" si="5"/>
        <v>12.5</v>
      </c>
      <c r="O116" s="10"/>
    </row>
    <row r="117" spans="1:15" s="16" customFormat="1" ht="30">
      <c r="A117" s="33">
        <v>75</v>
      </c>
      <c r="B117" s="8" t="s">
        <v>119</v>
      </c>
      <c r="C117" s="8" t="s">
        <v>9</v>
      </c>
      <c r="D117" s="8">
        <v>1</v>
      </c>
      <c r="E117" s="23">
        <v>1.54</v>
      </c>
      <c r="F117" s="23">
        <v>1.47</v>
      </c>
      <c r="G117" s="23">
        <v>1.46</v>
      </c>
      <c r="H117" s="9">
        <f t="shared" si="0"/>
        <v>1.49</v>
      </c>
      <c r="I117" s="10">
        <f t="shared" si="1"/>
        <v>4.3588989435406775E-2</v>
      </c>
      <c r="J117" s="10">
        <f t="shared" si="2"/>
        <v>2.925435532577636</v>
      </c>
      <c r="K117" s="11">
        <f t="shared" si="21"/>
        <v>1.4899999999999998</v>
      </c>
      <c r="L117" s="9">
        <f t="shared" si="13"/>
        <v>1.4899999999999998</v>
      </c>
      <c r="M117" s="9">
        <f t="shared" si="4"/>
        <v>1.49</v>
      </c>
      <c r="N117" s="9">
        <f t="shared" si="5"/>
        <v>1.49</v>
      </c>
      <c r="O117" s="10"/>
    </row>
    <row r="118" spans="1:15" s="16" customFormat="1" ht="30">
      <c r="A118" s="33">
        <v>76</v>
      </c>
      <c r="B118" s="8" t="s">
        <v>120</v>
      </c>
      <c r="C118" s="8" t="s">
        <v>9</v>
      </c>
      <c r="D118" s="8">
        <v>1</v>
      </c>
      <c r="E118" s="23">
        <v>30.87</v>
      </c>
      <c r="F118" s="23">
        <v>29.4</v>
      </c>
      <c r="G118" s="23">
        <v>25.87</v>
      </c>
      <c r="H118" s="9">
        <f t="shared" si="0"/>
        <v>28.713333333333335</v>
      </c>
      <c r="I118" s="10">
        <f t="shared" si="1"/>
        <v>2.5697535549801915</v>
      </c>
      <c r="J118" s="10">
        <f t="shared" si="2"/>
        <v>8.9496873286981362</v>
      </c>
      <c r="K118" s="11">
        <f t="shared" si="21"/>
        <v>28.713333333333331</v>
      </c>
      <c r="L118" s="9">
        <f t="shared" si="13"/>
        <v>28.713333333333331</v>
      </c>
      <c r="M118" s="9">
        <f t="shared" si="4"/>
        <v>28.71</v>
      </c>
      <c r="N118" s="9">
        <f t="shared" si="5"/>
        <v>28.71</v>
      </c>
      <c r="O118" s="10"/>
    </row>
    <row r="119" spans="1:15" s="16" customFormat="1" ht="30">
      <c r="A119" s="33">
        <v>77</v>
      </c>
      <c r="B119" s="8" t="s">
        <v>121</v>
      </c>
      <c r="C119" s="8" t="s">
        <v>9</v>
      </c>
      <c r="D119" s="8">
        <v>1</v>
      </c>
      <c r="E119" s="23">
        <v>1.54</v>
      </c>
      <c r="F119" s="23">
        <v>1.47</v>
      </c>
      <c r="G119" s="23">
        <v>1.46</v>
      </c>
      <c r="H119" s="9">
        <f>AVERAGE(E119:G119)</f>
        <v>1.49</v>
      </c>
      <c r="I119" s="10">
        <f t="shared" si="1"/>
        <v>4.3588989435406775E-2</v>
      </c>
      <c r="J119" s="10">
        <f t="shared" si="2"/>
        <v>2.925435532577636</v>
      </c>
      <c r="K119" s="11">
        <f t="shared" si="21"/>
        <v>1.4899999999999998</v>
      </c>
      <c r="L119" s="9">
        <f t="shared" si="13"/>
        <v>1.4899999999999998</v>
      </c>
      <c r="M119" s="9">
        <f t="shared" si="4"/>
        <v>1.49</v>
      </c>
      <c r="N119" s="9">
        <f t="shared" si="5"/>
        <v>1.49</v>
      </c>
      <c r="O119" s="10"/>
    </row>
    <row r="120" spans="1:15" s="16" customFormat="1" ht="30">
      <c r="A120" s="33">
        <v>78</v>
      </c>
      <c r="B120" s="8" t="s">
        <v>122</v>
      </c>
      <c r="C120" s="8" t="s">
        <v>9</v>
      </c>
      <c r="D120" s="8">
        <v>1</v>
      </c>
      <c r="E120" s="23">
        <v>3.31</v>
      </c>
      <c r="F120" s="23">
        <v>3.15</v>
      </c>
      <c r="G120" s="23">
        <v>2.46</v>
      </c>
      <c r="H120" s="9">
        <f>AVERAGE(E120:G120)</f>
        <v>2.9733333333333332</v>
      </c>
      <c r="I120" s="10">
        <f t="shared" si="1"/>
        <v>0.45170049073842433</v>
      </c>
      <c r="J120" s="10">
        <f t="shared" si="2"/>
        <v>15.191720540529968</v>
      </c>
      <c r="K120" s="11">
        <f t="shared" si="21"/>
        <v>2.9733333333333332</v>
      </c>
      <c r="L120" s="9">
        <f t="shared" si="13"/>
        <v>2.9733333333333332</v>
      </c>
      <c r="M120" s="9">
        <f t="shared" si="4"/>
        <v>2.97</v>
      </c>
      <c r="N120" s="9">
        <f t="shared" si="5"/>
        <v>2.97</v>
      </c>
      <c r="O120" s="10"/>
    </row>
    <row r="121" spans="1:15" s="16" customFormat="1" ht="30">
      <c r="A121" s="33">
        <v>79</v>
      </c>
      <c r="B121" s="8" t="s">
        <v>123</v>
      </c>
      <c r="C121" s="8" t="s">
        <v>9</v>
      </c>
      <c r="D121" s="8">
        <v>1</v>
      </c>
      <c r="E121" s="23">
        <v>11.03</v>
      </c>
      <c r="F121" s="23">
        <v>10.5</v>
      </c>
      <c r="G121" s="23">
        <v>13.66</v>
      </c>
      <c r="H121" s="9">
        <f t="shared" si="0"/>
        <v>11.729999999999999</v>
      </c>
      <c r="I121" s="10">
        <f t="shared" si="1"/>
        <v>1.6923061188803876</v>
      </c>
      <c r="J121" s="10">
        <f t="shared" si="2"/>
        <v>14.427162138792735</v>
      </c>
      <c r="K121" s="11">
        <f t="shared" si="21"/>
        <v>11.729999999999999</v>
      </c>
      <c r="L121" s="9">
        <f t="shared" si="13"/>
        <v>11.729999999999999</v>
      </c>
      <c r="M121" s="9">
        <f t="shared" si="4"/>
        <v>11.73</v>
      </c>
      <c r="N121" s="9">
        <f t="shared" si="5"/>
        <v>11.73</v>
      </c>
      <c r="O121" s="10"/>
    </row>
    <row r="122" spans="1:15" s="16" customFormat="1" ht="30">
      <c r="A122" s="33">
        <v>80</v>
      </c>
      <c r="B122" s="8" t="s">
        <v>124</v>
      </c>
      <c r="C122" s="8" t="s">
        <v>9</v>
      </c>
      <c r="D122" s="8">
        <v>1</v>
      </c>
      <c r="E122" s="23">
        <v>248.06</v>
      </c>
      <c r="F122" s="23">
        <v>236.25</v>
      </c>
      <c r="G122" s="23">
        <v>179.98</v>
      </c>
      <c r="H122" s="9">
        <f t="shared" si="0"/>
        <v>221.42999999999998</v>
      </c>
      <c r="I122" s="10">
        <f t="shared" si="1"/>
        <v>36.379195977921235</v>
      </c>
      <c r="J122" s="10">
        <f t="shared" si="2"/>
        <v>16.429208317717219</v>
      </c>
      <c r="K122" s="11">
        <f t="shared" si="21"/>
        <v>221.42999999999998</v>
      </c>
      <c r="L122" s="9">
        <f t="shared" si="13"/>
        <v>221.42999999999998</v>
      </c>
      <c r="M122" s="9">
        <f t="shared" si="4"/>
        <v>221.43</v>
      </c>
      <c r="N122" s="9">
        <f t="shared" si="5"/>
        <v>221.43</v>
      </c>
      <c r="O122" s="10"/>
    </row>
    <row r="123" spans="1:15" s="16" customFormat="1" ht="15">
      <c r="A123" s="33">
        <v>81</v>
      </c>
      <c r="B123" s="8" t="s">
        <v>125</v>
      </c>
      <c r="C123" s="8" t="s">
        <v>9</v>
      </c>
      <c r="D123" s="8">
        <v>1</v>
      </c>
      <c r="E123" s="23">
        <v>86</v>
      </c>
      <c r="F123" s="23">
        <v>81.900000000000006</v>
      </c>
      <c r="G123" s="23">
        <v>51.74</v>
      </c>
      <c r="H123" s="9">
        <f t="shared" si="0"/>
        <v>73.213333333333338</v>
      </c>
      <c r="I123" s="10">
        <f t="shared" si="1"/>
        <v>18.70910295373173</v>
      </c>
      <c r="J123" s="10">
        <f t="shared" si="2"/>
        <v>25.554229130028766</v>
      </c>
      <c r="K123" s="11">
        <f t="shared" si="21"/>
        <v>73.213333333333338</v>
      </c>
      <c r="L123" s="9">
        <f t="shared" si="13"/>
        <v>73.213333333333338</v>
      </c>
      <c r="M123" s="9">
        <f t="shared" si="4"/>
        <v>73.209999999999994</v>
      </c>
      <c r="N123" s="9">
        <f t="shared" si="5"/>
        <v>73.209999999999994</v>
      </c>
      <c r="O123" s="10"/>
    </row>
    <row r="124" spans="1:15" s="16" customFormat="1" ht="15">
      <c r="A124" s="33">
        <v>82</v>
      </c>
      <c r="B124" s="8" t="s">
        <v>126</v>
      </c>
      <c r="C124" s="8" t="s">
        <v>9</v>
      </c>
      <c r="D124" s="8">
        <v>1</v>
      </c>
      <c r="E124" s="23">
        <v>105.84</v>
      </c>
      <c r="F124" s="23">
        <v>100.8</v>
      </c>
      <c r="G124" s="23">
        <v>64.290000000000006</v>
      </c>
      <c r="H124" s="9">
        <f t="shared" si="0"/>
        <v>90.31</v>
      </c>
      <c r="I124" s="10">
        <f t="shared" si="1"/>
        <v>22.674450379226389</v>
      </c>
      <c r="J124" s="10">
        <f t="shared" si="2"/>
        <v>25.107352872579327</v>
      </c>
      <c r="K124" s="11">
        <f t="shared" si="21"/>
        <v>90.31</v>
      </c>
      <c r="L124" s="9">
        <f t="shared" si="13"/>
        <v>90.31</v>
      </c>
      <c r="M124" s="9">
        <f t="shared" si="4"/>
        <v>90.31</v>
      </c>
      <c r="N124" s="9">
        <f t="shared" si="5"/>
        <v>90.31</v>
      </c>
      <c r="O124" s="10"/>
    </row>
    <row r="125" spans="1:15" s="16" customFormat="1" ht="15">
      <c r="A125" s="33">
        <v>83</v>
      </c>
      <c r="B125" s="8" t="s">
        <v>127</v>
      </c>
      <c r="C125" s="8" t="s">
        <v>9</v>
      </c>
      <c r="D125" s="8">
        <v>1</v>
      </c>
      <c r="E125" s="23">
        <v>47.41</v>
      </c>
      <c r="F125" s="23">
        <v>45.15</v>
      </c>
      <c r="G125" s="23">
        <v>48.72</v>
      </c>
      <c r="H125" s="9">
        <f t="shared" si="0"/>
        <v>47.093333333333334</v>
      </c>
      <c r="I125" s="10">
        <f t="shared" si="1"/>
        <v>1.8059438898629527</v>
      </c>
      <c r="J125" s="10">
        <f t="shared" si="2"/>
        <v>3.8348185656772782</v>
      </c>
      <c r="K125" s="11">
        <f t="shared" si="21"/>
        <v>47.093333333333334</v>
      </c>
      <c r="L125" s="9">
        <f t="shared" si="13"/>
        <v>47.093333333333334</v>
      </c>
      <c r="M125" s="9">
        <f t="shared" si="4"/>
        <v>47.09</v>
      </c>
      <c r="N125" s="9">
        <f t="shared" si="5"/>
        <v>47.09</v>
      </c>
      <c r="O125" s="10"/>
    </row>
    <row r="126" spans="1:15" s="16" customFormat="1" ht="15">
      <c r="A126" s="33">
        <v>84</v>
      </c>
      <c r="B126" s="8" t="s">
        <v>128</v>
      </c>
      <c r="C126" s="8" t="s">
        <v>9</v>
      </c>
      <c r="D126" s="8">
        <v>1</v>
      </c>
      <c r="E126" s="23">
        <v>146.63</v>
      </c>
      <c r="F126" s="23">
        <v>139.65</v>
      </c>
      <c r="G126" s="23">
        <v>185.92</v>
      </c>
      <c r="H126" s="9">
        <f t="shared" si="0"/>
        <v>157.39999999999998</v>
      </c>
      <c r="I126" s="10">
        <f t="shared" si="1"/>
        <v>24.94439616426903</v>
      </c>
      <c r="J126" s="10">
        <f t="shared" si="2"/>
        <v>15.847773929014632</v>
      </c>
      <c r="K126" s="11">
        <f t="shared" si="21"/>
        <v>157.39999999999998</v>
      </c>
      <c r="L126" s="9">
        <f t="shared" si="13"/>
        <v>157.39999999999998</v>
      </c>
      <c r="M126" s="9">
        <f t="shared" si="4"/>
        <v>157.4</v>
      </c>
      <c r="N126" s="9">
        <f t="shared" si="5"/>
        <v>157.4</v>
      </c>
      <c r="O126" s="10"/>
    </row>
    <row r="127" spans="1:15" s="16" customFormat="1" ht="15">
      <c r="A127" s="33">
        <v>85</v>
      </c>
      <c r="B127" s="8" t="s">
        <v>129</v>
      </c>
      <c r="C127" s="8" t="s">
        <v>9</v>
      </c>
      <c r="D127" s="8">
        <v>1</v>
      </c>
      <c r="E127" s="23">
        <v>47.41</v>
      </c>
      <c r="F127" s="23">
        <v>45.15</v>
      </c>
      <c r="G127" s="23">
        <v>44.46</v>
      </c>
      <c r="H127" s="9">
        <f t="shared" si="0"/>
        <v>45.673333333333339</v>
      </c>
      <c r="I127" s="10">
        <f t="shared" si="1"/>
        <v>1.5430597309674461</v>
      </c>
      <c r="J127" s="10">
        <f t="shared" si="2"/>
        <v>3.3784697072707175</v>
      </c>
      <c r="K127" s="11">
        <f t="shared" si="21"/>
        <v>45.673333333333332</v>
      </c>
      <c r="L127" s="9">
        <f t="shared" si="13"/>
        <v>45.673333333333332</v>
      </c>
      <c r="M127" s="9">
        <f t="shared" si="4"/>
        <v>45.67</v>
      </c>
      <c r="N127" s="9">
        <f t="shared" si="5"/>
        <v>45.67</v>
      </c>
      <c r="O127" s="10"/>
    </row>
    <row r="128" spans="1:15" s="16" customFormat="1" ht="15">
      <c r="A128" s="33">
        <v>86</v>
      </c>
      <c r="B128" s="8" t="s">
        <v>130</v>
      </c>
      <c r="C128" s="8" t="s">
        <v>9</v>
      </c>
      <c r="D128" s="8">
        <v>1</v>
      </c>
      <c r="E128" s="23">
        <v>1.1000000000000001</v>
      </c>
      <c r="F128" s="23">
        <v>1.05</v>
      </c>
      <c r="G128" s="23">
        <v>1.1200000000000001</v>
      </c>
      <c r="H128" s="9">
        <f t="shared" si="0"/>
        <v>1.0900000000000001</v>
      </c>
      <c r="I128" s="10">
        <f t="shared" si="1"/>
        <v>3.6055512754639925E-2</v>
      </c>
      <c r="J128" s="10">
        <f t="shared" si="2"/>
        <v>3.3078452068476998</v>
      </c>
      <c r="K128" s="11">
        <f t="shared" si="21"/>
        <v>1.0900000000000001</v>
      </c>
      <c r="L128" s="9">
        <f t="shared" si="13"/>
        <v>1.0900000000000001</v>
      </c>
      <c r="M128" s="9">
        <f t="shared" si="4"/>
        <v>1.0900000000000001</v>
      </c>
      <c r="N128" s="9">
        <f t="shared" si="5"/>
        <v>1.0900000000000001</v>
      </c>
      <c r="O128" s="10"/>
    </row>
    <row r="129" spans="1:15" s="16" customFormat="1" ht="15">
      <c r="A129" s="33">
        <v>87</v>
      </c>
      <c r="B129" s="8" t="s">
        <v>131</v>
      </c>
      <c r="C129" s="8" t="s">
        <v>9</v>
      </c>
      <c r="D129" s="8">
        <v>1</v>
      </c>
      <c r="E129" s="23">
        <v>3.31</v>
      </c>
      <c r="F129" s="23">
        <v>3.15</v>
      </c>
      <c r="G129" s="23">
        <v>3.58</v>
      </c>
      <c r="H129" s="9">
        <f t="shared" si="0"/>
        <v>3.3466666666666662</v>
      </c>
      <c r="I129" s="10">
        <f t="shared" si="1"/>
        <v>0.21733231083604057</v>
      </c>
      <c r="J129" s="10">
        <f t="shared" si="2"/>
        <v>6.4939933516745194</v>
      </c>
      <c r="K129" s="11">
        <f t="shared" si="21"/>
        <v>3.3466666666666662</v>
      </c>
      <c r="L129" s="9">
        <f t="shared" si="13"/>
        <v>3.3466666666666662</v>
      </c>
      <c r="M129" s="9">
        <f t="shared" si="4"/>
        <v>3.35</v>
      </c>
      <c r="N129" s="9">
        <f t="shared" si="5"/>
        <v>3.35</v>
      </c>
      <c r="O129" s="10"/>
    </row>
    <row r="130" spans="1:15" s="16" customFormat="1" ht="15">
      <c r="A130" s="33">
        <v>88</v>
      </c>
      <c r="B130" s="8" t="s">
        <v>132</v>
      </c>
      <c r="C130" s="8" t="s">
        <v>9</v>
      </c>
      <c r="D130" s="8">
        <v>1</v>
      </c>
      <c r="E130" s="23">
        <v>2.87</v>
      </c>
      <c r="F130" s="23">
        <v>2.73</v>
      </c>
      <c r="G130" s="23">
        <v>2.58</v>
      </c>
      <c r="H130" s="9">
        <f t="shared" si="0"/>
        <v>2.7266666666666666</v>
      </c>
      <c r="I130" s="10">
        <f t="shared" si="1"/>
        <v>0.14502873278538062</v>
      </c>
      <c r="J130" s="10">
        <f t="shared" si="2"/>
        <v>5.3189021803929322</v>
      </c>
      <c r="K130" s="11">
        <f t="shared" si="21"/>
        <v>2.7266666666666666</v>
      </c>
      <c r="L130" s="9">
        <f t="shared" si="13"/>
        <v>2.7266666666666666</v>
      </c>
      <c r="M130" s="9">
        <f t="shared" si="4"/>
        <v>2.73</v>
      </c>
      <c r="N130" s="9">
        <f t="shared" si="5"/>
        <v>2.73</v>
      </c>
      <c r="O130" s="10"/>
    </row>
    <row r="131" spans="1:15" s="16" customFormat="1" ht="30">
      <c r="A131" s="33">
        <v>89</v>
      </c>
      <c r="B131" s="8" t="s">
        <v>133</v>
      </c>
      <c r="C131" s="8" t="s">
        <v>9</v>
      </c>
      <c r="D131" s="8">
        <v>1</v>
      </c>
      <c r="E131" s="23">
        <v>1.1000000000000001</v>
      </c>
      <c r="F131" s="23">
        <v>1.05</v>
      </c>
      <c r="G131" s="23">
        <v>0.78</v>
      </c>
      <c r="H131" s="9">
        <f t="shared" si="0"/>
        <v>0.9766666666666669</v>
      </c>
      <c r="I131" s="10">
        <f t="shared" si="1"/>
        <v>0.17214335111567144</v>
      </c>
      <c r="J131" s="10">
        <f t="shared" si="2"/>
        <v>17.62559909034178</v>
      </c>
      <c r="K131" s="11">
        <f t="shared" si="21"/>
        <v>0.97666666666666679</v>
      </c>
      <c r="L131" s="9">
        <f t="shared" si="13"/>
        <v>0.97666666666666679</v>
      </c>
      <c r="M131" s="9">
        <f t="shared" si="4"/>
        <v>0.98</v>
      </c>
      <c r="N131" s="9">
        <f t="shared" si="5"/>
        <v>0.98</v>
      </c>
      <c r="O131" s="10"/>
    </row>
    <row r="132" spans="1:15" s="16" customFormat="1" ht="15">
      <c r="A132" s="33">
        <v>90</v>
      </c>
      <c r="B132" s="8" t="s">
        <v>134</v>
      </c>
      <c r="C132" s="8" t="s">
        <v>9</v>
      </c>
      <c r="D132" s="8">
        <v>1</v>
      </c>
      <c r="E132" s="23">
        <v>4.41</v>
      </c>
      <c r="F132" s="23">
        <v>4.2</v>
      </c>
      <c r="G132" s="23">
        <v>3.47</v>
      </c>
      <c r="H132" s="9">
        <f t="shared" si="0"/>
        <v>4.0266666666666664</v>
      </c>
      <c r="I132" s="10">
        <f t="shared" si="1"/>
        <v>0.49338963642676292</v>
      </c>
      <c r="J132" s="10">
        <f t="shared" si="2"/>
        <v>12.253053884770605</v>
      </c>
      <c r="K132" s="11">
        <f>((D132/3)*(SUM(E132:G132)))</f>
        <v>4.0266666666666664</v>
      </c>
      <c r="L132" s="9">
        <f t="shared" si="13"/>
        <v>4.0266666666666664</v>
      </c>
      <c r="M132" s="9">
        <f t="shared" si="4"/>
        <v>4.03</v>
      </c>
      <c r="N132" s="9">
        <f t="shared" si="5"/>
        <v>4.03</v>
      </c>
      <c r="O132" s="10"/>
    </row>
    <row r="133" spans="1:15" s="16" customFormat="1" ht="15">
      <c r="A133" s="33">
        <v>91</v>
      </c>
      <c r="B133" s="8" t="s">
        <v>135</v>
      </c>
      <c r="C133" s="8" t="s">
        <v>9</v>
      </c>
      <c r="D133" s="8">
        <v>1</v>
      </c>
      <c r="E133" s="23">
        <v>3.31</v>
      </c>
      <c r="F133" s="23">
        <v>3.15</v>
      </c>
      <c r="G133" s="23">
        <v>3.36</v>
      </c>
      <c r="H133" s="9">
        <f t="shared" si="0"/>
        <v>3.2733333333333334</v>
      </c>
      <c r="I133" s="10">
        <f t="shared" si="1"/>
        <v>0.1096965511460289</v>
      </c>
      <c r="J133" s="10">
        <f t="shared" si="2"/>
        <v>3.3512184667829605</v>
      </c>
      <c r="K133" s="11">
        <f t="shared" si="21"/>
        <v>3.2733333333333334</v>
      </c>
      <c r="L133" s="9">
        <f t="shared" si="13"/>
        <v>3.2733333333333334</v>
      </c>
      <c r="M133" s="9">
        <f t="shared" si="4"/>
        <v>3.27</v>
      </c>
      <c r="N133" s="9">
        <f t="shared" si="5"/>
        <v>3.27</v>
      </c>
      <c r="O133" s="10"/>
    </row>
    <row r="134" spans="1:15" s="16" customFormat="1" ht="15">
      <c r="A134" s="33">
        <v>92</v>
      </c>
      <c r="B134" s="8" t="s">
        <v>136</v>
      </c>
      <c r="C134" s="8" t="s">
        <v>9</v>
      </c>
      <c r="D134" s="8">
        <v>1</v>
      </c>
      <c r="E134" s="23">
        <v>19.850000000000001</v>
      </c>
      <c r="F134" s="23">
        <v>18.899999999999999</v>
      </c>
      <c r="G134" s="23">
        <v>19.04</v>
      </c>
      <c r="H134" s="9">
        <f t="shared" si="0"/>
        <v>19.263333333333332</v>
      </c>
      <c r="I134" s="10">
        <f t="shared" si="1"/>
        <v>0.51286775423430053</v>
      </c>
      <c r="J134" s="10">
        <f t="shared" si="2"/>
        <v>2.6624039846044325</v>
      </c>
      <c r="K134" s="11">
        <f t="shared" si="21"/>
        <v>19.263333333333332</v>
      </c>
      <c r="L134" s="9">
        <f t="shared" si="13"/>
        <v>19.263333333333332</v>
      </c>
      <c r="M134" s="9">
        <f t="shared" si="4"/>
        <v>19.260000000000002</v>
      </c>
      <c r="N134" s="9">
        <f t="shared" si="5"/>
        <v>19.260000000000002</v>
      </c>
      <c r="O134" s="10"/>
    </row>
    <row r="135" spans="1:15" s="16" customFormat="1" ht="15">
      <c r="A135" s="33">
        <v>93</v>
      </c>
      <c r="B135" s="8" t="s">
        <v>137</v>
      </c>
      <c r="C135" s="8" t="s">
        <v>9</v>
      </c>
      <c r="D135" s="8">
        <v>1</v>
      </c>
      <c r="E135" s="23">
        <v>4.41</v>
      </c>
      <c r="F135" s="23">
        <v>4.2</v>
      </c>
      <c r="G135" s="23">
        <v>3.25</v>
      </c>
      <c r="H135" s="9">
        <f t="shared" si="0"/>
        <v>3.9533333333333331</v>
      </c>
      <c r="I135" s="10">
        <f t="shared" si="1"/>
        <v>0.61808845105966304</v>
      </c>
      <c r="J135" s="10">
        <f t="shared" si="2"/>
        <v>15.634615119553027</v>
      </c>
      <c r="K135" s="11">
        <f t="shared" si="21"/>
        <v>3.9533333333333331</v>
      </c>
      <c r="L135" s="9">
        <f t="shared" si="13"/>
        <v>3.9533333333333331</v>
      </c>
      <c r="M135" s="9">
        <f t="shared" si="4"/>
        <v>3.95</v>
      </c>
      <c r="N135" s="9">
        <f t="shared" si="5"/>
        <v>3.95</v>
      </c>
      <c r="O135" s="10"/>
    </row>
    <row r="136" spans="1:15" s="16" customFormat="1" ht="15">
      <c r="A136" s="33">
        <v>94</v>
      </c>
      <c r="B136" s="8" t="s">
        <v>138</v>
      </c>
      <c r="C136" s="8" t="s">
        <v>9</v>
      </c>
      <c r="D136" s="8">
        <v>1</v>
      </c>
      <c r="E136" s="23">
        <v>1.76</v>
      </c>
      <c r="F136" s="23">
        <v>1.68</v>
      </c>
      <c r="G136" s="23">
        <v>1.57</v>
      </c>
      <c r="H136" s="9">
        <f t="shared" si="0"/>
        <v>1.67</v>
      </c>
      <c r="I136" s="10">
        <f t="shared" si="1"/>
        <v>9.5393920141694524E-2</v>
      </c>
      <c r="J136" s="10">
        <f t="shared" si="2"/>
        <v>5.712210786927816</v>
      </c>
      <c r="K136" s="11">
        <f t="shared" si="21"/>
        <v>1.67</v>
      </c>
      <c r="L136" s="9">
        <f t="shared" si="13"/>
        <v>1.67</v>
      </c>
      <c r="M136" s="9">
        <f t="shared" si="4"/>
        <v>1.67</v>
      </c>
      <c r="N136" s="9">
        <f t="shared" si="5"/>
        <v>1.67</v>
      </c>
      <c r="O136" s="10"/>
    </row>
    <row r="137" spans="1:15" s="16" customFormat="1" ht="30">
      <c r="A137" s="33">
        <v>95</v>
      </c>
      <c r="B137" s="8" t="s">
        <v>139</v>
      </c>
      <c r="C137" s="8" t="s">
        <v>9</v>
      </c>
      <c r="D137" s="8">
        <v>1</v>
      </c>
      <c r="E137" s="23">
        <v>3.31</v>
      </c>
      <c r="F137" s="23">
        <v>3.15</v>
      </c>
      <c r="G137" s="23">
        <v>2.02</v>
      </c>
      <c r="H137" s="9">
        <f t="shared" si="0"/>
        <v>2.8266666666666667</v>
      </c>
      <c r="I137" s="10">
        <f t="shared" si="1"/>
        <v>0.7031595361888604</v>
      </c>
      <c r="J137" s="10">
        <f t="shared" si="2"/>
        <v>24.875926987813457</v>
      </c>
      <c r="K137" s="11">
        <f t="shared" si="21"/>
        <v>2.8266666666666667</v>
      </c>
      <c r="L137" s="9">
        <f t="shared" si="13"/>
        <v>2.8266666666666667</v>
      </c>
      <c r="M137" s="9">
        <f t="shared" si="4"/>
        <v>2.83</v>
      </c>
      <c r="N137" s="9">
        <f t="shared" si="5"/>
        <v>2.83</v>
      </c>
      <c r="O137" s="10"/>
    </row>
    <row r="138" spans="1:15" s="16" customFormat="1" ht="15">
      <c r="A138" s="33">
        <v>96</v>
      </c>
      <c r="B138" s="8" t="s">
        <v>140</v>
      </c>
      <c r="C138" s="8" t="s">
        <v>9</v>
      </c>
      <c r="D138" s="8">
        <v>1</v>
      </c>
      <c r="E138" s="23">
        <v>13.23</v>
      </c>
      <c r="F138" s="23">
        <v>12.6</v>
      </c>
      <c r="G138" s="23">
        <v>9.6300000000000008</v>
      </c>
      <c r="H138" s="9">
        <f t="shared" si="0"/>
        <v>11.82</v>
      </c>
      <c r="I138" s="10">
        <f t="shared" si="1"/>
        <v>1.9225763964014535</v>
      </c>
      <c r="J138" s="10">
        <f t="shared" si="2"/>
        <v>16.265451746205191</v>
      </c>
      <c r="K138" s="11">
        <f t="shared" si="21"/>
        <v>11.82</v>
      </c>
      <c r="L138" s="9">
        <f t="shared" si="13"/>
        <v>11.82</v>
      </c>
      <c r="M138" s="9">
        <f t="shared" si="4"/>
        <v>11.82</v>
      </c>
      <c r="N138" s="9">
        <f t="shared" si="5"/>
        <v>11.82</v>
      </c>
      <c r="O138" s="10"/>
    </row>
    <row r="139" spans="1:15" s="16" customFormat="1" ht="15">
      <c r="A139" s="33">
        <v>97</v>
      </c>
      <c r="B139" s="8" t="s">
        <v>141</v>
      </c>
      <c r="C139" s="8" t="s">
        <v>9</v>
      </c>
      <c r="D139" s="8">
        <v>1</v>
      </c>
      <c r="E139" s="23">
        <v>18.739999999999998</v>
      </c>
      <c r="F139" s="23">
        <v>17.850000000000001</v>
      </c>
      <c r="G139" s="23">
        <v>12.66</v>
      </c>
      <c r="H139" s="9">
        <f t="shared" si="0"/>
        <v>16.416666666666668</v>
      </c>
      <c r="I139" s="10">
        <f t="shared" si="1"/>
        <v>3.2836615741171213</v>
      </c>
      <c r="J139" s="10">
        <f t="shared" si="2"/>
        <v>20.001999436246422</v>
      </c>
      <c r="K139" s="11">
        <f t="shared" si="21"/>
        <v>16.416666666666664</v>
      </c>
      <c r="L139" s="9">
        <f t="shared" si="13"/>
        <v>16.416666666666664</v>
      </c>
      <c r="M139" s="9">
        <f t="shared" si="4"/>
        <v>16.420000000000002</v>
      </c>
      <c r="N139" s="9">
        <f t="shared" si="5"/>
        <v>16.420000000000002</v>
      </c>
      <c r="O139" s="10"/>
    </row>
    <row r="140" spans="1:15" s="16" customFormat="1" ht="15">
      <c r="A140" s="33">
        <v>98</v>
      </c>
      <c r="B140" s="8" t="s">
        <v>142</v>
      </c>
      <c r="C140" s="8" t="s">
        <v>9</v>
      </c>
      <c r="D140" s="8">
        <v>1</v>
      </c>
      <c r="E140" s="23">
        <v>39.69</v>
      </c>
      <c r="F140" s="23">
        <v>37.799999999999997</v>
      </c>
      <c r="G140" s="23">
        <v>61.38</v>
      </c>
      <c r="H140" s="9">
        <f t="shared" si="0"/>
        <v>46.29</v>
      </c>
      <c r="I140" s="10">
        <f t="shared" si="1"/>
        <v>13.102446336467098</v>
      </c>
      <c r="J140" s="10">
        <f t="shared" si="2"/>
        <v>28.305133584936481</v>
      </c>
      <c r="K140" s="11">
        <f t="shared" si="21"/>
        <v>46.29</v>
      </c>
      <c r="L140" s="9">
        <f t="shared" si="13"/>
        <v>46.29</v>
      </c>
      <c r="M140" s="9">
        <f t="shared" si="4"/>
        <v>46.29</v>
      </c>
      <c r="N140" s="9">
        <f t="shared" si="5"/>
        <v>46.29</v>
      </c>
      <c r="O140" s="10"/>
    </row>
    <row r="141" spans="1:15" s="16" customFormat="1" ht="30">
      <c r="A141" s="33">
        <v>99</v>
      </c>
      <c r="B141" s="8" t="s">
        <v>143</v>
      </c>
      <c r="C141" s="8" t="s">
        <v>9</v>
      </c>
      <c r="D141" s="8">
        <v>1</v>
      </c>
      <c r="E141" s="23">
        <v>549.04999999999995</v>
      </c>
      <c r="F141" s="23">
        <v>522.9</v>
      </c>
      <c r="G141" s="23">
        <v>384.16</v>
      </c>
      <c r="H141" s="9">
        <f t="shared" si="0"/>
        <v>485.36999999999995</v>
      </c>
      <c r="I141" s="10">
        <f t="shared" si="1"/>
        <v>88.620278153479035</v>
      </c>
      <c r="J141" s="10">
        <f t="shared" si="2"/>
        <v>18.258293292432381</v>
      </c>
      <c r="K141" s="11">
        <f t="shared" si="21"/>
        <v>485.36999999999995</v>
      </c>
      <c r="L141" s="9">
        <f t="shared" si="13"/>
        <v>485.36999999999995</v>
      </c>
      <c r="M141" s="9">
        <f t="shared" si="4"/>
        <v>485.37</v>
      </c>
      <c r="N141" s="9">
        <f t="shared" si="5"/>
        <v>485.37</v>
      </c>
      <c r="O141" s="10"/>
    </row>
    <row r="142" spans="1:15" s="16" customFormat="1" ht="30">
      <c r="A142" s="33">
        <v>100</v>
      </c>
      <c r="B142" s="8" t="s">
        <v>144</v>
      </c>
      <c r="C142" s="8" t="s">
        <v>9</v>
      </c>
      <c r="D142" s="8">
        <v>1</v>
      </c>
      <c r="E142" s="23">
        <v>8.82</v>
      </c>
      <c r="F142" s="23">
        <v>8.4</v>
      </c>
      <c r="G142" s="23">
        <v>5.6</v>
      </c>
      <c r="H142" s="9">
        <f t="shared" si="0"/>
        <v>7.6066666666666665</v>
      </c>
      <c r="I142" s="10">
        <f t="shared" si="1"/>
        <v>1.750466604461032</v>
      </c>
      <c r="J142" s="10">
        <f t="shared" si="2"/>
        <v>23.012269120872464</v>
      </c>
      <c r="K142" s="11">
        <f t="shared" si="21"/>
        <v>7.6066666666666665</v>
      </c>
      <c r="L142" s="9">
        <f t="shared" si="13"/>
        <v>7.6066666666666665</v>
      </c>
      <c r="M142" s="9">
        <f t="shared" si="4"/>
        <v>7.61</v>
      </c>
      <c r="N142" s="9">
        <f t="shared" si="5"/>
        <v>7.61</v>
      </c>
      <c r="O142" s="10"/>
    </row>
    <row r="143" spans="1:15" s="16" customFormat="1" ht="30">
      <c r="A143" s="33">
        <v>101</v>
      </c>
      <c r="B143" s="8" t="s">
        <v>145</v>
      </c>
      <c r="C143" s="8" t="s">
        <v>9</v>
      </c>
      <c r="D143" s="8">
        <v>1</v>
      </c>
      <c r="E143" s="23">
        <v>3.31</v>
      </c>
      <c r="F143" s="23">
        <v>3.15</v>
      </c>
      <c r="G143" s="23">
        <v>1.79</v>
      </c>
      <c r="H143" s="9">
        <f t="shared" si="0"/>
        <v>2.75</v>
      </c>
      <c r="I143" s="10">
        <f t="shared" si="1"/>
        <v>0.83522452071284403</v>
      </c>
      <c r="J143" s="10">
        <f t="shared" si="2"/>
        <v>30.371800753194329</v>
      </c>
      <c r="K143" s="11">
        <f t="shared" si="21"/>
        <v>2.75</v>
      </c>
      <c r="L143" s="9">
        <f t="shared" si="13"/>
        <v>2.75</v>
      </c>
      <c r="M143" s="9">
        <f t="shared" si="4"/>
        <v>2.75</v>
      </c>
      <c r="N143" s="9">
        <f t="shared" si="5"/>
        <v>2.75</v>
      </c>
      <c r="O143" s="10"/>
    </row>
    <row r="144" spans="1:15" s="16" customFormat="1" ht="30">
      <c r="A144" s="33">
        <v>102</v>
      </c>
      <c r="B144" s="8" t="s">
        <v>146</v>
      </c>
      <c r="C144" s="8" t="s">
        <v>9</v>
      </c>
      <c r="D144" s="8">
        <v>1</v>
      </c>
      <c r="E144" s="23">
        <v>1.1000000000000001</v>
      </c>
      <c r="F144" s="23">
        <v>1.05</v>
      </c>
      <c r="G144" s="23">
        <v>0.78</v>
      </c>
      <c r="H144" s="9">
        <f t="shared" si="0"/>
        <v>0.9766666666666669</v>
      </c>
      <c r="I144" s="10">
        <f t="shared" si="1"/>
        <v>0.17214335111567144</v>
      </c>
      <c r="J144" s="10">
        <f t="shared" si="2"/>
        <v>17.62559909034178</v>
      </c>
      <c r="K144" s="11">
        <f t="shared" si="21"/>
        <v>0.97666666666666679</v>
      </c>
      <c r="L144" s="9">
        <f t="shared" si="13"/>
        <v>0.97666666666666679</v>
      </c>
      <c r="M144" s="9">
        <f t="shared" si="4"/>
        <v>0.98</v>
      </c>
      <c r="N144" s="9">
        <f t="shared" si="5"/>
        <v>0.98</v>
      </c>
      <c r="O144" s="10"/>
    </row>
    <row r="145" spans="1:15" s="16" customFormat="1" ht="15">
      <c r="A145" s="33">
        <v>103</v>
      </c>
      <c r="B145" s="8" t="s">
        <v>147</v>
      </c>
      <c r="C145" s="8" t="s">
        <v>9</v>
      </c>
      <c r="D145" s="8">
        <v>1</v>
      </c>
      <c r="E145" s="23">
        <v>8.82</v>
      </c>
      <c r="F145" s="23">
        <v>8.4</v>
      </c>
      <c r="G145" s="23">
        <v>9.07</v>
      </c>
      <c r="H145" s="9">
        <f t="shared" si="0"/>
        <v>8.7633333333333336</v>
      </c>
      <c r="I145" s="10">
        <f t="shared" si="1"/>
        <v>0.33857544703261239</v>
      </c>
      <c r="J145" s="10">
        <f t="shared" si="2"/>
        <v>3.8635463716159646</v>
      </c>
      <c r="K145" s="11">
        <f t="shared" si="21"/>
        <v>8.7633333333333319</v>
      </c>
      <c r="L145" s="9">
        <f t="shared" si="13"/>
        <v>8.7633333333333319</v>
      </c>
      <c r="M145" s="9">
        <f t="shared" si="4"/>
        <v>8.76</v>
      </c>
      <c r="N145" s="9">
        <f t="shared" si="5"/>
        <v>8.76</v>
      </c>
      <c r="O145" s="10"/>
    </row>
    <row r="146" spans="1:15" s="16" customFormat="1" ht="15">
      <c r="A146" s="33">
        <v>104</v>
      </c>
      <c r="B146" s="8" t="s">
        <v>148</v>
      </c>
      <c r="C146" s="8" t="s">
        <v>9</v>
      </c>
      <c r="D146" s="8">
        <v>1</v>
      </c>
      <c r="E146" s="23">
        <v>2.65</v>
      </c>
      <c r="F146" s="23">
        <v>2.52</v>
      </c>
      <c r="G146" s="23">
        <v>2.2400000000000002</v>
      </c>
      <c r="H146" s="9">
        <f t="shared" si="0"/>
        <v>2.4700000000000002</v>
      </c>
      <c r="I146" s="10">
        <f t="shared" si="1"/>
        <v>0.20952326839756949</v>
      </c>
      <c r="J146" s="10">
        <f>I146/H146*100</f>
        <v>8.482723416905646</v>
      </c>
      <c r="K146" s="11">
        <f t="shared" si="21"/>
        <v>2.4699999999999998</v>
      </c>
      <c r="L146" s="9">
        <f t="shared" si="13"/>
        <v>2.4699999999999998</v>
      </c>
      <c r="M146" s="9">
        <f t="shared" si="4"/>
        <v>2.4700000000000002</v>
      </c>
      <c r="N146" s="9">
        <f t="shared" si="5"/>
        <v>2.4700000000000002</v>
      </c>
      <c r="O146" s="10"/>
    </row>
    <row r="147" spans="1:15" s="16" customFormat="1" ht="15">
      <c r="A147" s="33">
        <v>105</v>
      </c>
      <c r="B147" s="8" t="s">
        <v>149</v>
      </c>
      <c r="C147" s="8" t="s">
        <v>9</v>
      </c>
      <c r="D147" s="8">
        <v>1</v>
      </c>
      <c r="E147" s="23">
        <v>9.26</v>
      </c>
      <c r="F147" s="23">
        <v>8.82</v>
      </c>
      <c r="G147" s="23">
        <v>8.06</v>
      </c>
      <c r="H147" s="9">
        <f t="shared" si="0"/>
        <v>8.7133333333333329</v>
      </c>
      <c r="I147" s="10">
        <f t="shared" si="1"/>
        <v>0.60706946335105094</v>
      </c>
      <c r="J147" s="10">
        <f t="shared" si="2"/>
        <v>6.9671323261406002</v>
      </c>
      <c r="K147" s="11">
        <f t="shared" si="21"/>
        <v>8.7133333333333329</v>
      </c>
      <c r="L147" s="9">
        <f t="shared" si="13"/>
        <v>8.7133333333333329</v>
      </c>
      <c r="M147" s="9">
        <f t="shared" si="4"/>
        <v>8.7100000000000009</v>
      </c>
      <c r="N147" s="9">
        <f t="shared" si="5"/>
        <v>8.7100000000000009</v>
      </c>
      <c r="O147" s="10"/>
    </row>
    <row r="148" spans="1:15" s="16" customFormat="1" ht="15">
      <c r="A148" s="33">
        <v>106</v>
      </c>
      <c r="B148" s="8" t="s">
        <v>150</v>
      </c>
      <c r="C148" s="8" t="s">
        <v>9</v>
      </c>
      <c r="D148" s="8">
        <v>1</v>
      </c>
      <c r="E148" s="23">
        <v>7.72</v>
      </c>
      <c r="F148" s="23">
        <v>7.35</v>
      </c>
      <c r="G148" s="23">
        <v>4.1399999999999997</v>
      </c>
      <c r="H148" s="9">
        <f t="shared" si="0"/>
        <v>6.4033333333333333</v>
      </c>
      <c r="I148" s="10">
        <f t="shared" si="1"/>
        <v>1.9688152105602328</v>
      </c>
      <c r="J148" s="10">
        <f t="shared" si="2"/>
        <v>30.746723746385729</v>
      </c>
      <c r="K148" s="11">
        <f t="shared" si="21"/>
        <v>6.4033333333333333</v>
      </c>
      <c r="L148" s="9">
        <f t="shared" si="13"/>
        <v>6.4033333333333333</v>
      </c>
      <c r="M148" s="9">
        <f t="shared" si="4"/>
        <v>6.4</v>
      </c>
      <c r="N148" s="9">
        <f t="shared" si="5"/>
        <v>6.4</v>
      </c>
      <c r="O148" s="10"/>
    </row>
    <row r="149" spans="1:15" s="16" customFormat="1" ht="15">
      <c r="A149" s="33">
        <v>107</v>
      </c>
      <c r="B149" s="8" t="s">
        <v>151</v>
      </c>
      <c r="C149" s="8" t="s">
        <v>9</v>
      </c>
      <c r="D149" s="8">
        <v>1</v>
      </c>
      <c r="E149" s="23">
        <v>3.31</v>
      </c>
      <c r="F149" s="23">
        <v>3.15</v>
      </c>
      <c r="G149" s="23">
        <v>5.15</v>
      </c>
      <c r="H149" s="9">
        <f t="shared" si="0"/>
        <v>3.8699999999999997</v>
      </c>
      <c r="I149" s="10">
        <f t="shared" si="1"/>
        <v>1.1113955191559846</v>
      </c>
      <c r="J149" s="10">
        <f t="shared" si="2"/>
        <v>28.718230469146889</v>
      </c>
      <c r="K149" s="11">
        <f t="shared" si="21"/>
        <v>3.8699999999999997</v>
      </c>
      <c r="L149" s="9">
        <f t="shared" si="13"/>
        <v>3.8699999999999997</v>
      </c>
      <c r="M149" s="9">
        <f t="shared" si="4"/>
        <v>3.87</v>
      </c>
      <c r="N149" s="9">
        <f t="shared" si="5"/>
        <v>3.87</v>
      </c>
      <c r="O149" s="10"/>
    </row>
    <row r="150" spans="1:15" s="16" customFormat="1" ht="15">
      <c r="A150" s="33">
        <v>108</v>
      </c>
      <c r="B150" s="8" t="s">
        <v>152</v>
      </c>
      <c r="C150" s="8" t="s">
        <v>9</v>
      </c>
      <c r="D150" s="8">
        <v>1</v>
      </c>
      <c r="E150" s="23">
        <v>7.72</v>
      </c>
      <c r="F150" s="23">
        <v>7.35</v>
      </c>
      <c r="G150" s="23">
        <v>8.06</v>
      </c>
      <c r="H150" s="9">
        <f t="shared" si="0"/>
        <v>7.7100000000000009</v>
      </c>
      <c r="I150" s="10">
        <f t="shared" si="1"/>
        <v>0.35510561809129454</v>
      </c>
      <c r="J150" s="10">
        <f t="shared" si="2"/>
        <v>4.6057797417807329</v>
      </c>
      <c r="K150" s="11">
        <f t="shared" si="21"/>
        <v>7.7100000000000009</v>
      </c>
      <c r="L150" s="9">
        <f t="shared" si="13"/>
        <v>7.7100000000000009</v>
      </c>
      <c r="M150" s="9">
        <f t="shared" si="4"/>
        <v>7.71</v>
      </c>
      <c r="N150" s="9">
        <f t="shared" si="5"/>
        <v>7.71</v>
      </c>
      <c r="O150" s="10"/>
    </row>
    <row r="151" spans="1:15" s="16" customFormat="1" ht="15">
      <c r="A151" s="33">
        <v>109</v>
      </c>
      <c r="B151" s="8" t="s">
        <v>153</v>
      </c>
      <c r="C151" s="8" t="s">
        <v>9</v>
      </c>
      <c r="D151" s="8">
        <v>1</v>
      </c>
      <c r="E151" s="23">
        <v>5.51</v>
      </c>
      <c r="F151" s="23">
        <v>5.25</v>
      </c>
      <c r="G151" s="23">
        <v>5.6</v>
      </c>
      <c r="H151" s="9">
        <f t="shared" si="0"/>
        <v>5.4533333333333331</v>
      </c>
      <c r="I151" s="10">
        <f t="shared" si="1"/>
        <v>0.18175074506954098</v>
      </c>
      <c r="J151" s="10">
        <f t="shared" si="2"/>
        <v>3.3328376235245898</v>
      </c>
      <c r="K151" s="11">
        <f t="shared" si="21"/>
        <v>5.4533333333333331</v>
      </c>
      <c r="L151" s="9">
        <f t="shared" si="13"/>
        <v>5.4533333333333331</v>
      </c>
      <c r="M151" s="9">
        <f t="shared" si="4"/>
        <v>5.45</v>
      </c>
      <c r="N151" s="9">
        <f t="shared" si="5"/>
        <v>5.45</v>
      </c>
      <c r="O151" s="10"/>
    </row>
    <row r="152" spans="1:15" s="16" customFormat="1" ht="15">
      <c r="A152" s="33">
        <v>110</v>
      </c>
      <c r="B152" s="8" t="s">
        <v>154</v>
      </c>
      <c r="C152" s="8" t="s">
        <v>9</v>
      </c>
      <c r="D152" s="8">
        <v>1</v>
      </c>
      <c r="E152" s="23">
        <v>2.21</v>
      </c>
      <c r="F152" s="23">
        <v>2.1</v>
      </c>
      <c r="G152" s="23">
        <v>2.02</v>
      </c>
      <c r="H152" s="9">
        <f t="shared" si="0"/>
        <v>2.11</v>
      </c>
      <c r="I152" s="10">
        <f t="shared" si="1"/>
        <v>9.5393920141694524E-2</v>
      </c>
      <c r="J152" s="10">
        <f t="shared" si="2"/>
        <v>4.5210388692746228</v>
      </c>
      <c r="K152" s="11">
        <f t="shared" si="21"/>
        <v>2.11</v>
      </c>
      <c r="L152" s="9">
        <f t="shared" si="13"/>
        <v>2.11</v>
      </c>
      <c r="M152" s="9">
        <f t="shared" si="4"/>
        <v>2.11</v>
      </c>
      <c r="N152" s="9">
        <f t="shared" si="5"/>
        <v>2.11</v>
      </c>
      <c r="O152" s="10"/>
    </row>
    <row r="153" spans="1:15" s="16" customFormat="1" ht="15">
      <c r="A153" s="33">
        <v>111</v>
      </c>
      <c r="B153" s="8" t="s">
        <v>155</v>
      </c>
      <c r="C153" s="8" t="s">
        <v>9</v>
      </c>
      <c r="D153" s="8">
        <v>1</v>
      </c>
      <c r="E153" s="23">
        <v>3.31</v>
      </c>
      <c r="F153" s="23">
        <v>3.15</v>
      </c>
      <c r="G153" s="23">
        <v>1.79</v>
      </c>
      <c r="H153" s="9">
        <f t="shared" si="0"/>
        <v>2.75</v>
      </c>
      <c r="I153" s="10">
        <f t="shared" si="1"/>
        <v>0.83522452071284403</v>
      </c>
      <c r="J153" s="10">
        <f t="shared" si="2"/>
        <v>30.371800753194329</v>
      </c>
      <c r="K153" s="11">
        <f t="shared" si="21"/>
        <v>2.75</v>
      </c>
      <c r="L153" s="9">
        <f t="shared" si="13"/>
        <v>2.75</v>
      </c>
      <c r="M153" s="9">
        <f t="shared" si="4"/>
        <v>2.75</v>
      </c>
      <c r="N153" s="9">
        <f t="shared" si="5"/>
        <v>2.75</v>
      </c>
      <c r="O153" s="10"/>
    </row>
    <row r="154" spans="1:15" s="16" customFormat="1" ht="15">
      <c r="A154" s="33">
        <v>112</v>
      </c>
      <c r="B154" s="8" t="s">
        <v>156</v>
      </c>
      <c r="C154" s="8" t="s">
        <v>9</v>
      </c>
      <c r="D154" s="8">
        <v>1</v>
      </c>
      <c r="E154" s="23">
        <v>18.739999999999998</v>
      </c>
      <c r="F154" s="23">
        <v>17.850000000000001</v>
      </c>
      <c r="G154" s="23">
        <v>11.2</v>
      </c>
      <c r="H154" s="9">
        <f t="shared" si="0"/>
        <v>15.930000000000001</v>
      </c>
      <c r="I154" s="10">
        <f t="shared" si="1"/>
        <v>4.1204004659741509</v>
      </c>
      <c r="J154" s="10">
        <f t="shared" si="2"/>
        <v>25.86566519757784</v>
      </c>
      <c r="K154" s="11">
        <f t="shared" si="21"/>
        <v>15.930000000000001</v>
      </c>
      <c r="L154" s="9">
        <f t="shared" si="13"/>
        <v>15.930000000000001</v>
      </c>
      <c r="M154" s="9">
        <f t="shared" si="4"/>
        <v>15.93</v>
      </c>
      <c r="N154" s="9">
        <f t="shared" si="5"/>
        <v>15.93</v>
      </c>
      <c r="O154" s="10"/>
    </row>
    <row r="155" spans="1:15" s="16" customFormat="1" ht="15">
      <c r="A155" s="33">
        <v>113</v>
      </c>
      <c r="B155" s="8" t="s">
        <v>157</v>
      </c>
      <c r="C155" s="8" t="s">
        <v>9</v>
      </c>
      <c r="D155" s="8">
        <v>1</v>
      </c>
      <c r="E155" s="23">
        <v>11.03</v>
      </c>
      <c r="F155" s="23">
        <v>10.5</v>
      </c>
      <c r="G155" s="23">
        <v>6.5</v>
      </c>
      <c r="H155" s="9">
        <f t="shared" si="0"/>
        <v>9.3433333333333337</v>
      </c>
      <c r="I155" s="10">
        <f t="shared" si="1"/>
        <v>2.4766173166909198</v>
      </c>
      <c r="J155" s="10">
        <f t="shared" si="2"/>
        <v>26.506785408750478</v>
      </c>
      <c r="K155" s="11">
        <f t="shared" si="21"/>
        <v>9.3433333333333337</v>
      </c>
      <c r="L155" s="9">
        <f t="shared" si="13"/>
        <v>9.3433333333333337</v>
      </c>
      <c r="M155" s="9">
        <f t="shared" si="4"/>
        <v>9.34</v>
      </c>
      <c r="N155" s="9">
        <f t="shared" si="5"/>
        <v>9.34</v>
      </c>
      <c r="O155" s="10"/>
    </row>
    <row r="156" spans="1:15" s="16" customFormat="1" ht="15">
      <c r="A156" s="33">
        <v>114</v>
      </c>
      <c r="B156" s="8" t="s">
        <v>158</v>
      </c>
      <c r="C156" s="8" t="s">
        <v>9</v>
      </c>
      <c r="D156" s="8">
        <v>1</v>
      </c>
      <c r="E156" s="23">
        <v>30.87</v>
      </c>
      <c r="F156" s="23">
        <v>29.4</v>
      </c>
      <c r="G156" s="23">
        <v>29.68</v>
      </c>
      <c r="H156" s="9">
        <f t="shared" si="0"/>
        <v>29.983333333333331</v>
      </c>
      <c r="I156" s="10">
        <f t="shared" si="1"/>
        <v>0.7805340052382953</v>
      </c>
      <c r="J156" s="10">
        <f t="shared" si="2"/>
        <v>2.6032262542689115</v>
      </c>
      <c r="K156" s="11">
        <f t="shared" si="21"/>
        <v>29.983333333333327</v>
      </c>
      <c r="L156" s="9">
        <f t="shared" si="13"/>
        <v>29.983333333333327</v>
      </c>
      <c r="M156" s="9">
        <f t="shared" si="4"/>
        <v>29.98</v>
      </c>
      <c r="N156" s="9">
        <f t="shared" si="5"/>
        <v>29.98</v>
      </c>
      <c r="O156" s="10"/>
    </row>
    <row r="157" spans="1:15" s="16" customFormat="1" ht="15">
      <c r="A157" s="33">
        <v>115</v>
      </c>
      <c r="B157" s="8" t="s">
        <v>159</v>
      </c>
      <c r="C157" s="8" t="s">
        <v>9</v>
      </c>
      <c r="D157" s="8">
        <v>1</v>
      </c>
      <c r="E157" s="23">
        <v>26.46</v>
      </c>
      <c r="F157" s="23">
        <v>25.2</v>
      </c>
      <c r="G157" s="23">
        <v>26.54</v>
      </c>
      <c r="H157" s="9">
        <f t="shared" si="0"/>
        <v>26.066666666666663</v>
      </c>
      <c r="I157" s="10">
        <f t="shared" si="1"/>
        <v>0.75162047160341094</v>
      </c>
      <c r="J157" s="10">
        <f t="shared" si="2"/>
        <v>2.8834544946422418</v>
      </c>
      <c r="K157" s="11">
        <f t="shared" si="21"/>
        <v>26.066666666666663</v>
      </c>
      <c r="L157" s="9">
        <f t="shared" si="13"/>
        <v>26.066666666666663</v>
      </c>
      <c r="M157" s="9">
        <f t="shared" si="4"/>
        <v>26.07</v>
      </c>
      <c r="N157" s="9">
        <f t="shared" si="5"/>
        <v>26.07</v>
      </c>
      <c r="O157" s="10"/>
    </row>
    <row r="158" spans="1:15" s="16" customFormat="1" ht="15">
      <c r="A158" s="33">
        <v>116</v>
      </c>
      <c r="B158" s="8" t="s">
        <v>160</v>
      </c>
      <c r="C158" s="8" t="s">
        <v>9</v>
      </c>
      <c r="D158" s="8">
        <v>1</v>
      </c>
      <c r="E158" s="23">
        <v>22.05</v>
      </c>
      <c r="F158" s="23">
        <v>21</v>
      </c>
      <c r="G158" s="23">
        <v>13.55</v>
      </c>
      <c r="H158" s="9">
        <f t="shared" si="0"/>
        <v>18.866666666666664</v>
      </c>
      <c r="I158" s="10">
        <f t="shared" si="1"/>
        <v>4.6342025563556604</v>
      </c>
      <c r="J158" s="10">
        <f t="shared" si="2"/>
        <v>24.562911076090078</v>
      </c>
      <c r="K158" s="11">
        <f t="shared" si="21"/>
        <v>18.866666666666664</v>
      </c>
      <c r="L158" s="9">
        <f t="shared" si="13"/>
        <v>18.866666666666664</v>
      </c>
      <c r="M158" s="9">
        <f t="shared" si="4"/>
        <v>18.87</v>
      </c>
      <c r="N158" s="9">
        <f t="shared" si="5"/>
        <v>18.87</v>
      </c>
      <c r="O158" s="10"/>
    </row>
    <row r="159" spans="1:15" s="16" customFormat="1" ht="15">
      <c r="A159" s="33">
        <v>117</v>
      </c>
      <c r="B159" s="8" t="s">
        <v>161</v>
      </c>
      <c r="C159" s="8" t="s">
        <v>9</v>
      </c>
      <c r="D159" s="8">
        <v>1</v>
      </c>
      <c r="E159" s="23">
        <v>4.41</v>
      </c>
      <c r="F159" s="23">
        <v>4.2</v>
      </c>
      <c r="G159" s="23">
        <v>4.03</v>
      </c>
      <c r="H159" s="9">
        <f t="shared" si="0"/>
        <v>4.2133333333333338</v>
      </c>
      <c r="I159" s="10">
        <f t="shared" si="1"/>
        <v>0.19035055380358973</v>
      </c>
      <c r="J159" s="10">
        <f t="shared" si="2"/>
        <v>4.5178137769839335</v>
      </c>
      <c r="K159" s="11">
        <f t="shared" si="21"/>
        <v>4.2133333333333329</v>
      </c>
      <c r="L159" s="9">
        <f t="shared" si="13"/>
        <v>4.2133333333333329</v>
      </c>
      <c r="M159" s="9">
        <f>ROUND(L159,2)</f>
        <v>4.21</v>
      </c>
      <c r="N159" s="9">
        <f t="shared" si="5"/>
        <v>4.21</v>
      </c>
      <c r="O159" s="10"/>
    </row>
    <row r="160" spans="1:15" s="16" customFormat="1" ht="15">
      <c r="A160" s="33">
        <v>118</v>
      </c>
      <c r="B160" s="8" t="s">
        <v>162</v>
      </c>
      <c r="C160" s="8" t="s">
        <v>9</v>
      </c>
      <c r="D160" s="8">
        <v>1</v>
      </c>
      <c r="E160" s="23">
        <v>5.51</v>
      </c>
      <c r="F160" s="23">
        <v>5.25</v>
      </c>
      <c r="G160" s="23">
        <v>3.36</v>
      </c>
      <c r="H160" s="9">
        <f t="shared" si="0"/>
        <v>4.7066666666666661</v>
      </c>
      <c r="I160" s="10">
        <f t="shared" si="1"/>
        <v>1.1734706359058726</v>
      </c>
      <c r="J160" s="10">
        <f t="shared" si="2"/>
        <v>24.93209566372251</v>
      </c>
      <c r="K160" s="11">
        <f t="shared" si="21"/>
        <v>4.7066666666666661</v>
      </c>
      <c r="L160" s="9">
        <f t="shared" si="13"/>
        <v>4.7066666666666661</v>
      </c>
      <c r="M160" s="9">
        <f t="shared" si="4"/>
        <v>4.71</v>
      </c>
      <c r="N160" s="9">
        <f t="shared" si="5"/>
        <v>4.71</v>
      </c>
      <c r="O160" s="10"/>
    </row>
    <row r="161" spans="1:15" s="16" customFormat="1" ht="15">
      <c r="A161" s="33">
        <v>119</v>
      </c>
      <c r="B161" s="8" t="s">
        <v>163</v>
      </c>
      <c r="C161" s="8" t="s">
        <v>9</v>
      </c>
      <c r="D161" s="8">
        <v>1</v>
      </c>
      <c r="E161" s="23">
        <v>5.51</v>
      </c>
      <c r="F161" s="23">
        <v>5.25</v>
      </c>
      <c r="G161" s="23">
        <v>4.7</v>
      </c>
      <c r="H161" s="9">
        <f t="shared" si="0"/>
        <v>5.1533333333333333</v>
      </c>
      <c r="I161" s="10">
        <f t="shared" si="1"/>
        <v>0.41356176483487106</v>
      </c>
      <c r="J161" s="10">
        <f t="shared" si="2"/>
        <v>8.0251312710518317</v>
      </c>
      <c r="K161" s="11">
        <f t="shared" si="21"/>
        <v>5.1533333333333333</v>
      </c>
      <c r="L161" s="9">
        <f t="shared" si="13"/>
        <v>5.1533333333333333</v>
      </c>
      <c r="M161" s="9">
        <f t="shared" si="4"/>
        <v>5.15</v>
      </c>
      <c r="N161" s="9">
        <f t="shared" si="5"/>
        <v>5.15</v>
      </c>
      <c r="O161" s="10"/>
    </row>
    <row r="162" spans="1:15" s="16" customFormat="1" ht="15">
      <c r="A162" s="33">
        <v>120</v>
      </c>
      <c r="B162" s="8" t="s">
        <v>164</v>
      </c>
      <c r="C162" s="8" t="s">
        <v>9</v>
      </c>
      <c r="D162" s="8">
        <v>1</v>
      </c>
      <c r="E162" s="23">
        <v>7.72</v>
      </c>
      <c r="F162" s="23">
        <v>7.35</v>
      </c>
      <c r="G162" s="23">
        <v>4.7</v>
      </c>
      <c r="H162" s="9">
        <f t="shared" si="0"/>
        <v>6.59</v>
      </c>
      <c r="I162" s="10">
        <f t="shared" si="1"/>
        <v>1.6472097619914712</v>
      </c>
      <c r="J162" s="10">
        <f t="shared" si="2"/>
        <v>24.995595781357682</v>
      </c>
      <c r="K162" s="11">
        <f t="shared" si="21"/>
        <v>6.59</v>
      </c>
      <c r="L162" s="9">
        <f t="shared" si="13"/>
        <v>6.59</v>
      </c>
      <c r="M162" s="9">
        <f t="shared" si="4"/>
        <v>6.59</v>
      </c>
      <c r="N162" s="9">
        <f t="shared" si="5"/>
        <v>6.59</v>
      </c>
      <c r="O162" s="10"/>
    </row>
    <row r="163" spans="1:15" s="16" customFormat="1" ht="15">
      <c r="A163" s="33">
        <v>121</v>
      </c>
      <c r="B163" s="8" t="s">
        <v>165</v>
      </c>
      <c r="C163" s="8" t="s">
        <v>9</v>
      </c>
      <c r="D163" s="8">
        <v>1</v>
      </c>
      <c r="E163" s="23">
        <v>1.1000000000000001</v>
      </c>
      <c r="F163" s="23">
        <v>1.05</v>
      </c>
      <c r="G163" s="23">
        <v>1.1200000000000001</v>
      </c>
      <c r="H163" s="9">
        <f t="shared" si="0"/>
        <v>1.0900000000000001</v>
      </c>
      <c r="I163" s="10">
        <f t="shared" si="1"/>
        <v>3.6055512754639925E-2</v>
      </c>
      <c r="J163" s="10">
        <f t="shared" si="2"/>
        <v>3.3078452068476998</v>
      </c>
      <c r="K163" s="11">
        <f t="shared" si="21"/>
        <v>1.0900000000000001</v>
      </c>
      <c r="L163" s="9">
        <f t="shared" si="13"/>
        <v>1.0900000000000001</v>
      </c>
      <c r="M163" s="9">
        <f t="shared" si="4"/>
        <v>1.0900000000000001</v>
      </c>
      <c r="N163" s="9">
        <f t="shared" si="5"/>
        <v>1.0900000000000001</v>
      </c>
      <c r="O163" s="10"/>
    </row>
    <row r="164" spans="1:15" s="16" customFormat="1" ht="15">
      <c r="A164" s="33">
        <v>122</v>
      </c>
      <c r="B164" s="8" t="s">
        <v>166</v>
      </c>
      <c r="C164" s="8" t="s">
        <v>9</v>
      </c>
      <c r="D164" s="8">
        <v>1</v>
      </c>
      <c r="E164" s="23">
        <v>1.1000000000000001</v>
      </c>
      <c r="F164" s="23">
        <v>1.05</v>
      </c>
      <c r="G164" s="23">
        <v>1.23</v>
      </c>
      <c r="H164" s="9">
        <f t="shared" si="0"/>
        <v>1.1266666666666667</v>
      </c>
      <c r="I164" s="10">
        <f t="shared" si="1"/>
        <v>9.2915732431775658E-2</v>
      </c>
      <c r="J164" s="10">
        <f t="shared" si="2"/>
        <v>8.2469584998617442</v>
      </c>
      <c r="K164" s="11">
        <f t="shared" si="21"/>
        <v>1.1266666666666667</v>
      </c>
      <c r="L164" s="9">
        <f t="shared" si="13"/>
        <v>1.1266666666666667</v>
      </c>
      <c r="M164" s="9">
        <f t="shared" si="4"/>
        <v>1.1299999999999999</v>
      </c>
      <c r="N164" s="9">
        <f t="shared" si="5"/>
        <v>1.1299999999999999</v>
      </c>
      <c r="O164" s="10"/>
    </row>
    <row r="165" spans="1:15" s="16" customFormat="1" ht="15">
      <c r="A165" s="33">
        <v>123</v>
      </c>
      <c r="B165" s="8" t="s">
        <v>167</v>
      </c>
      <c r="C165" s="8" t="s">
        <v>9</v>
      </c>
      <c r="D165" s="8">
        <v>1</v>
      </c>
      <c r="E165" s="23">
        <v>5.51</v>
      </c>
      <c r="F165" s="23">
        <v>5.25</v>
      </c>
      <c r="G165" s="23">
        <v>4.37</v>
      </c>
      <c r="H165" s="9">
        <f t="shared" si="0"/>
        <v>5.043333333333333</v>
      </c>
      <c r="I165" s="10">
        <f t="shared" si="1"/>
        <v>0.59743897875292096</v>
      </c>
      <c r="J165" s="10">
        <f t="shared" si="2"/>
        <v>11.846113260137232</v>
      </c>
      <c r="K165" s="11">
        <f t="shared" si="21"/>
        <v>5.043333333333333</v>
      </c>
      <c r="L165" s="9">
        <f t="shared" si="13"/>
        <v>5.043333333333333</v>
      </c>
      <c r="M165" s="9">
        <f t="shared" si="4"/>
        <v>5.04</v>
      </c>
      <c r="N165" s="9">
        <f t="shared" si="5"/>
        <v>5.04</v>
      </c>
      <c r="O165" s="10"/>
    </row>
    <row r="166" spans="1:15" s="16" customFormat="1" ht="15">
      <c r="A166" s="33">
        <v>124</v>
      </c>
      <c r="B166" s="8" t="s">
        <v>168</v>
      </c>
      <c r="C166" s="8" t="s">
        <v>9</v>
      </c>
      <c r="D166" s="8">
        <v>1</v>
      </c>
      <c r="E166" s="23">
        <v>1.1000000000000001</v>
      </c>
      <c r="F166" s="23">
        <v>1.05</v>
      </c>
      <c r="G166" s="23">
        <v>1.01</v>
      </c>
      <c r="H166" s="9">
        <f t="shared" si="0"/>
        <v>1.0533333333333335</v>
      </c>
      <c r="I166" s="10">
        <f t="shared" si="1"/>
        <v>4.5092497528228977E-2</v>
      </c>
      <c r="J166" s="10">
        <f t="shared" si="2"/>
        <v>4.2809333096419913</v>
      </c>
      <c r="K166" s="11">
        <f t="shared" si="21"/>
        <v>1.0533333333333332</v>
      </c>
      <c r="L166" s="9">
        <f t="shared" si="13"/>
        <v>1.0533333333333332</v>
      </c>
      <c r="M166" s="9">
        <f t="shared" si="4"/>
        <v>1.05</v>
      </c>
      <c r="N166" s="9">
        <f t="shared" si="5"/>
        <v>1.05</v>
      </c>
      <c r="O166" s="10"/>
    </row>
    <row r="167" spans="1:15" s="16" customFormat="1" ht="15">
      <c r="A167" s="33">
        <v>125</v>
      </c>
      <c r="B167" s="8" t="s">
        <v>169</v>
      </c>
      <c r="C167" s="8" t="s">
        <v>9</v>
      </c>
      <c r="D167" s="8">
        <v>1</v>
      </c>
      <c r="E167" s="23">
        <v>1.98</v>
      </c>
      <c r="F167" s="23">
        <v>1.89</v>
      </c>
      <c r="G167" s="23">
        <v>1.68</v>
      </c>
      <c r="H167" s="9">
        <f t="shared" si="0"/>
        <v>1.8499999999999999</v>
      </c>
      <c r="I167" s="10">
        <f t="shared" si="1"/>
        <v>0.15394804318340655</v>
      </c>
      <c r="J167" s="10">
        <f t="shared" si="2"/>
        <v>8.3215158477517068</v>
      </c>
      <c r="K167" s="11">
        <f t="shared" ref="K167:K230" si="22">((D167/3)*(SUM(E167:G167)))</f>
        <v>1.8499999999999999</v>
      </c>
      <c r="L167" s="9">
        <f t="shared" si="13"/>
        <v>1.8499999999999999</v>
      </c>
      <c r="M167" s="9">
        <f t="shared" si="4"/>
        <v>1.85</v>
      </c>
      <c r="N167" s="9">
        <f t="shared" si="5"/>
        <v>1.85</v>
      </c>
      <c r="O167" s="10"/>
    </row>
    <row r="168" spans="1:15" s="16" customFormat="1" ht="15">
      <c r="A168" s="33">
        <v>126</v>
      </c>
      <c r="B168" s="8" t="s">
        <v>170</v>
      </c>
      <c r="C168" s="8" t="s">
        <v>9</v>
      </c>
      <c r="D168" s="8">
        <v>1</v>
      </c>
      <c r="E168" s="23">
        <v>1.98</v>
      </c>
      <c r="F168" s="23">
        <v>1.89</v>
      </c>
      <c r="G168" s="23">
        <v>1.68</v>
      </c>
      <c r="H168" s="9">
        <f t="shared" si="0"/>
        <v>1.8499999999999999</v>
      </c>
      <c r="I168" s="10">
        <f t="shared" si="1"/>
        <v>0.15394804318340655</v>
      </c>
      <c r="J168" s="10">
        <f t="shared" si="2"/>
        <v>8.3215158477517068</v>
      </c>
      <c r="K168" s="11">
        <f t="shared" si="22"/>
        <v>1.8499999999999999</v>
      </c>
      <c r="L168" s="9">
        <f t="shared" si="13"/>
        <v>1.8499999999999999</v>
      </c>
      <c r="M168" s="9">
        <f t="shared" si="4"/>
        <v>1.85</v>
      </c>
      <c r="N168" s="9">
        <f t="shared" si="5"/>
        <v>1.85</v>
      </c>
      <c r="O168" s="10"/>
    </row>
    <row r="169" spans="1:15" s="16" customFormat="1" ht="15">
      <c r="A169" s="33">
        <v>127</v>
      </c>
      <c r="B169" s="8" t="s">
        <v>171</v>
      </c>
      <c r="C169" s="8" t="s">
        <v>9</v>
      </c>
      <c r="D169" s="8">
        <v>1</v>
      </c>
      <c r="E169" s="23">
        <v>0.88</v>
      </c>
      <c r="F169" s="23">
        <v>0.84</v>
      </c>
      <c r="G169" s="23">
        <v>0.56000000000000005</v>
      </c>
      <c r="H169" s="9">
        <f t="shared" si="0"/>
        <v>0.76000000000000012</v>
      </c>
      <c r="I169" s="10">
        <f t="shared" si="1"/>
        <v>0.1743559577416269</v>
      </c>
      <c r="J169" s="10">
        <f t="shared" si="2"/>
        <v>22.94157338705617</v>
      </c>
      <c r="K169" s="11">
        <f t="shared" si="22"/>
        <v>0.76</v>
      </c>
      <c r="L169" s="9">
        <f t="shared" si="13"/>
        <v>0.76</v>
      </c>
      <c r="M169" s="9">
        <f t="shared" si="4"/>
        <v>0.76</v>
      </c>
      <c r="N169" s="9">
        <f t="shared" si="5"/>
        <v>0.76</v>
      </c>
      <c r="O169" s="10"/>
    </row>
    <row r="170" spans="1:15" s="16" customFormat="1" ht="15">
      <c r="A170" s="8"/>
      <c r="B170" s="7" t="s">
        <v>172</v>
      </c>
      <c r="C170" s="8"/>
      <c r="D170" s="8"/>
      <c r="E170" s="48"/>
      <c r="F170" s="49"/>
      <c r="G170" s="47"/>
      <c r="H170" s="9"/>
      <c r="I170" s="10"/>
      <c r="J170" s="10"/>
      <c r="K170" s="11"/>
      <c r="L170" s="9"/>
      <c r="M170" s="9"/>
      <c r="N170" s="9"/>
      <c r="O170" s="10"/>
    </row>
    <row r="171" spans="1:15" s="16" customFormat="1" ht="30">
      <c r="A171" s="8">
        <v>128</v>
      </c>
      <c r="B171" s="8" t="s">
        <v>173</v>
      </c>
      <c r="C171" s="8" t="s">
        <v>9</v>
      </c>
      <c r="D171" s="8">
        <v>1</v>
      </c>
      <c r="E171" s="23">
        <v>616.29999999999995</v>
      </c>
      <c r="F171" s="23">
        <v>586.95000000000005</v>
      </c>
      <c r="G171" s="23">
        <v>985.6</v>
      </c>
      <c r="H171" s="9">
        <f t="shared" si="0"/>
        <v>729.61666666666667</v>
      </c>
      <c r="I171" s="10">
        <f t="shared" si="1"/>
        <v>222.17325634138177</v>
      </c>
      <c r="J171" s="10">
        <f t="shared" si="2"/>
        <v>30.45068273404506</v>
      </c>
      <c r="K171" s="11">
        <f t="shared" si="22"/>
        <v>729.61666666666656</v>
      </c>
      <c r="L171" s="9">
        <f t="shared" si="13"/>
        <v>729.61666666666656</v>
      </c>
      <c r="M171" s="9">
        <f t="shared" si="4"/>
        <v>729.62</v>
      </c>
      <c r="N171" s="9">
        <f t="shared" si="5"/>
        <v>729.62</v>
      </c>
      <c r="O171" s="10"/>
    </row>
    <row r="172" spans="1:15" s="16" customFormat="1" ht="15">
      <c r="A172" s="8">
        <v>129</v>
      </c>
      <c r="B172" s="8" t="s">
        <v>174</v>
      </c>
      <c r="C172" s="8" t="s">
        <v>9</v>
      </c>
      <c r="D172" s="8">
        <v>1</v>
      </c>
      <c r="E172" s="23">
        <v>2318.56</v>
      </c>
      <c r="F172" s="23">
        <v>2208.15</v>
      </c>
      <c r="G172" s="23">
        <v>1629.6</v>
      </c>
      <c r="H172" s="9">
        <f t="shared" si="0"/>
        <v>2052.103333333333</v>
      </c>
      <c r="I172" s="10">
        <f t="shared" si="1"/>
        <v>370.03971683230623</v>
      </c>
      <c r="J172" s="10">
        <f t="shared" si="2"/>
        <v>18.032216546874977</v>
      </c>
      <c r="K172" s="11">
        <f t="shared" si="22"/>
        <v>2052.103333333333</v>
      </c>
      <c r="L172" s="9">
        <f t="shared" si="13"/>
        <v>2052.103333333333</v>
      </c>
      <c r="M172" s="9">
        <f t="shared" si="4"/>
        <v>2052.1</v>
      </c>
      <c r="N172" s="9">
        <f t="shared" si="5"/>
        <v>2052.1</v>
      </c>
      <c r="O172" s="10"/>
    </row>
    <row r="173" spans="1:15" s="16" customFormat="1" ht="15">
      <c r="A173" s="33">
        <v>130</v>
      </c>
      <c r="B173" s="8" t="s">
        <v>175</v>
      </c>
      <c r="C173" s="8" t="s">
        <v>9</v>
      </c>
      <c r="D173" s="8">
        <v>1</v>
      </c>
      <c r="E173" s="23">
        <v>1916.15</v>
      </c>
      <c r="F173" s="23">
        <v>1824.9</v>
      </c>
      <c r="G173" s="23">
        <v>2689.12</v>
      </c>
      <c r="H173" s="9">
        <f t="shared" si="0"/>
        <v>2143.39</v>
      </c>
      <c r="I173" s="10">
        <f t="shared" si="1"/>
        <v>474.8131898968266</v>
      </c>
      <c r="J173" s="10">
        <f t="shared" si="2"/>
        <v>22.152440288366869</v>
      </c>
      <c r="K173" s="11">
        <f t="shared" si="22"/>
        <v>2143.39</v>
      </c>
      <c r="L173" s="9">
        <f t="shared" si="13"/>
        <v>2143.39</v>
      </c>
      <c r="M173" s="9">
        <f t="shared" si="4"/>
        <v>2143.39</v>
      </c>
      <c r="N173" s="9">
        <f t="shared" si="5"/>
        <v>2143.39</v>
      </c>
      <c r="O173" s="10"/>
    </row>
    <row r="174" spans="1:15" s="16" customFormat="1" ht="15">
      <c r="A174" s="33">
        <v>131</v>
      </c>
      <c r="B174" s="8" t="s">
        <v>176</v>
      </c>
      <c r="C174" s="8" t="s">
        <v>9</v>
      </c>
      <c r="D174" s="8">
        <v>1</v>
      </c>
      <c r="E174" s="23">
        <v>3069.36</v>
      </c>
      <c r="F174" s="23">
        <v>2923.2</v>
      </c>
      <c r="G174" s="23">
        <v>2242.2399999999998</v>
      </c>
      <c r="H174" s="9">
        <f t="shared" si="0"/>
        <v>2744.9333333333329</v>
      </c>
      <c r="I174" s="10">
        <f t="shared" si="1"/>
        <v>441.43643589234165</v>
      </c>
      <c r="J174" s="10">
        <f t="shared" si="2"/>
        <v>16.081863647897034</v>
      </c>
      <c r="K174" s="11">
        <f t="shared" si="22"/>
        <v>2744.9333333333329</v>
      </c>
      <c r="L174" s="9">
        <f t="shared" si="13"/>
        <v>2744.9333333333329</v>
      </c>
      <c r="M174" s="9">
        <f t="shared" si="4"/>
        <v>2744.93</v>
      </c>
      <c r="N174" s="9">
        <f t="shared" si="5"/>
        <v>2744.93</v>
      </c>
      <c r="O174" s="10"/>
    </row>
    <row r="175" spans="1:15" s="16" customFormat="1" ht="15">
      <c r="A175" s="33">
        <v>132</v>
      </c>
      <c r="B175" s="8" t="s">
        <v>177</v>
      </c>
      <c r="C175" s="8" t="s">
        <v>9</v>
      </c>
      <c r="D175" s="8">
        <v>1</v>
      </c>
      <c r="E175" s="23">
        <v>536.91999999999996</v>
      </c>
      <c r="F175" s="23">
        <v>511.35</v>
      </c>
      <c r="G175" s="23">
        <v>409.92</v>
      </c>
      <c r="H175" s="9">
        <f t="shared" si="0"/>
        <v>486.06333333333333</v>
      </c>
      <c r="I175" s="10">
        <f t="shared" si="1"/>
        <v>67.170020346381691</v>
      </c>
      <c r="J175" s="10">
        <f t="shared" si="2"/>
        <v>13.819190986026861</v>
      </c>
      <c r="K175" s="11">
        <f t="shared" si="22"/>
        <v>486.06333333333333</v>
      </c>
      <c r="L175" s="9">
        <f t="shared" si="13"/>
        <v>486.06333333333333</v>
      </c>
      <c r="M175" s="9">
        <f t="shared" si="4"/>
        <v>486.06</v>
      </c>
      <c r="N175" s="9">
        <f t="shared" si="5"/>
        <v>486.06</v>
      </c>
      <c r="O175" s="10"/>
    </row>
    <row r="176" spans="1:15" s="16" customFormat="1" ht="15">
      <c r="A176" s="33">
        <v>133</v>
      </c>
      <c r="B176" s="8" t="s">
        <v>178</v>
      </c>
      <c r="C176" s="8" t="s">
        <v>9</v>
      </c>
      <c r="D176" s="8">
        <v>1</v>
      </c>
      <c r="E176" s="23">
        <v>446.51</v>
      </c>
      <c r="F176" s="23">
        <v>425.25</v>
      </c>
      <c r="G176" s="23">
        <v>478.24</v>
      </c>
      <c r="H176" s="9">
        <f t="shared" si="0"/>
        <v>450</v>
      </c>
      <c r="I176" s="10">
        <f t="shared" si="1"/>
        <v>26.666835207800723</v>
      </c>
      <c r="J176" s="10">
        <f t="shared" si="2"/>
        <v>5.9259633795112716</v>
      </c>
      <c r="K176" s="11">
        <f t="shared" si="22"/>
        <v>450</v>
      </c>
      <c r="L176" s="9">
        <f t="shared" si="13"/>
        <v>450</v>
      </c>
      <c r="M176" s="9">
        <f t="shared" si="4"/>
        <v>450</v>
      </c>
      <c r="N176" s="9">
        <f t="shared" si="5"/>
        <v>450</v>
      </c>
      <c r="O176" s="10"/>
    </row>
    <row r="177" spans="1:15" s="16" customFormat="1" ht="15">
      <c r="A177" s="33">
        <v>134</v>
      </c>
      <c r="B177" s="8" t="s">
        <v>179</v>
      </c>
      <c r="C177" s="8" t="s">
        <v>9</v>
      </c>
      <c r="D177" s="8">
        <v>1</v>
      </c>
      <c r="E177" s="23">
        <v>192.94</v>
      </c>
      <c r="F177" s="23">
        <v>183.75</v>
      </c>
      <c r="G177" s="23">
        <v>225.12</v>
      </c>
      <c r="H177" s="9">
        <f t="shared" si="0"/>
        <v>200.60333333333332</v>
      </c>
      <c r="I177" s="10">
        <f t="shared" si="1"/>
        <v>21.723587027315112</v>
      </c>
      <c r="J177" s="10">
        <f t="shared" si="2"/>
        <v>10.829125651276208</v>
      </c>
      <c r="K177" s="11">
        <f t="shared" si="22"/>
        <v>200.6033333333333</v>
      </c>
      <c r="L177" s="9">
        <f t="shared" si="13"/>
        <v>200.6033333333333</v>
      </c>
      <c r="M177" s="9">
        <f t="shared" si="4"/>
        <v>200.6</v>
      </c>
      <c r="N177" s="9">
        <f t="shared" si="5"/>
        <v>200.6</v>
      </c>
      <c r="O177" s="10"/>
    </row>
    <row r="178" spans="1:15" s="16" customFormat="1" ht="15">
      <c r="A178" s="33">
        <v>135</v>
      </c>
      <c r="B178" s="8" t="s">
        <v>180</v>
      </c>
      <c r="C178" s="8" t="s">
        <v>9</v>
      </c>
      <c r="D178" s="8">
        <v>1</v>
      </c>
      <c r="E178" s="23">
        <v>289.95999999999998</v>
      </c>
      <c r="F178" s="23">
        <v>276.14999999999998</v>
      </c>
      <c r="G178" s="23">
        <v>207.2</v>
      </c>
      <c r="H178" s="9">
        <f t="shared" si="0"/>
        <v>257.77</v>
      </c>
      <c r="I178" s="10">
        <f t="shared" si="1"/>
        <v>44.335907569373148</v>
      </c>
      <c r="J178" s="10">
        <f t="shared" si="2"/>
        <v>17.199793447403948</v>
      </c>
      <c r="K178" s="11">
        <f t="shared" si="22"/>
        <v>257.77</v>
      </c>
      <c r="L178" s="9">
        <f t="shared" si="13"/>
        <v>257.77</v>
      </c>
      <c r="M178" s="9">
        <f t="shared" si="4"/>
        <v>257.77</v>
      </c>
      <c r="N178" s="9">
        <f t="shared" si="5"/>
        <v>257.77</v>
      </c>
      <c r="O178" s="10"/>
    </row>
    <row r="179" spans="1:15" s="16" customFormat="1" ht="15">
      <c r="A179" s="33">
        <v>136</v>
      </c>
      <c r="B179" s="8" t="s">
        <v>181</v>
      </c>
      <c r="C179" s="8" t="s">
        <v>9</v>
      </c>
      <c r="D179" s="8">
        <v>1</v>
      </c>
      <c r="E179" s="23">
        <v>890.82</v>
      </c>
      <c r="F179" s="23">
        <v>848.4</v>
      </c>
      <c r="G179" s="23">
        <v>940.8</v>
      </c>
      <c r="H179" s="9">
        <f t="shared" si="0"/>
        <v>893.34</v>
      </c>
      <c r="I179" s="10">
        <f t="shared" si="1"/>
        <v>46.251516731886738</v>
      </c>
      <c r="J179" s="10">
        <f t="shared" si="2"/>
        <v>5.1773699523011096</v>
      </c>
      <c r="K179" s="11">
        <f t="shared" si="22"/>
        <v>893.33999999999992</v>
      </c>
      <c r="L179" s="9">
        <f t="shared" si="13"/>
        <v>893.33999999999992</v>
      </c>
      <c r="M179" s="9">
        <f t="shared" si="4"/>
        <v>893.34</v>
      </c>
      <c r="N179" s="9">
        <f t="shared" si="5"/>
        <v>893.34</v>
      </c>
      <c r="O179" s="10"/>
    </row>
    <row r="180" spans="1:15" s="16" customFormat="1" ht="15">
      <c r="A180" s="33">
        <v>137</v>
      </c>
      <c r="B180" s="8" t="s">
        <v>182</v>
      </c>
      <c r="C180" s="8" t="s">
        <v>9</v>
      </c>
      <c r="D180" s="8">
        <v>1</v>
      </c>
      <c r="E180" s="23">
        <v>1360.49</v>
      </c>
      <c r="F180" s="23">
        <v>1295.7</v>
      </c>
      <c r="G180" s="23">
        <v>1204</v>
      </c>
      <c r="H180" s="9">
        <f t="shared" si="0"/>
        <v>1286.73</v>
      </c>
      <c r="I180" s="10">
        <f t="shared" si="1"/>
        <v>78.62967442384587</v>
      </c>
      <c r="J180" s="10">
        <f t="shared" si="2"/>
        <v>6.1108138011739737</v>
      </c>
      <c r="K180" s="11">
        <f t="shared" si="22"/>
        <v>1286.73</v>
      </c>
      <c r="L180" s="9">
        <f t="shared" si="13"/>
        <v>1286.73</v>
      </c>
      <c r="M180" s="9">
        <f t="shared" si="4"/>
        <v>1286.73</v>
      </c>
      <c r="N180" s="9">
        <f t="shared" si="5"/>
        <v>1286.73</v>
      </c>
      <c r="O180" s="10"/>
    </row>
    <row r="181" spans="1:15" s="16" customFormat="1" ht="15">
      <c r="A181" s="33">
        <v>138</v>
      </c>
      <c r="B181" s="8" t="s">
        <v>183</v>
      </c>
      <c r="C181" s="8" t="s">
        <v>9</v>
      </c>
      <c r="D181" s="8">
        <v>1</v>
      </c>
      <c r="E181" s="23">
        <v>1456.4</v>
      </c>
      <c r="F181" s="23">
        <v>1387.05</v>
      </c>
      <c r="G181" s="23">
        <v>1294.5</v>
      </c>
      <c r="H181" s="9">
        <f t="shared" si="0"/>
        <v>1379.3166666666666</v>
      </c>
      <c r="I181" s="10">
        <f t="shared" si="1"/>
        <v>81.226570981011747</v>
      </c>
      <c r="J181" s="10">
        <f t="shared" si="2"/>
        <v>5.8888994053344108</v>
      </c>
      <c r="K181" s="11">
        <f t="shared" si="22"/>
        <v>1379.3166666666666</v>
      </c>
      <c r="L181" s="9">
        <f t="shared" si="13"/>
        <v>1379.3166666666666</v>
      </c>
      <c r="M181" s="9">
        <f t="shared" si="4"/>
        <v>1379.32</v>
      </c>
      <c r="N181" s="9">
        <f t="shared" si="5"/>
        <v>1379.32</v>
      </c>
      <c r="O181" s="10"/>
    </row>
    <row r="182" spans="1:15" s="16" customFormat="1" ht="15">
      <c r="A182" s="33">
        <v>139</v>
      </c>
      <c r="B182" s="8" t="s">
        <v>184</v>
      </c>
      <c r="C182" s="8" t="s">
        <v>9</v>
      </c>
      <c r="D182" s="8">
        <v>1</v>
      </c>
      <c r="E182" s="23">
        <v>1102.5</v>
      </c>
      <c r="F182" s="23">
        <v>1050</v>
      </c>
      <c r="G182" s="23">
        <v>990.98</v>
      </c>
      <c r="H182" s="9">
        <f t="shared" si="0"/>
        <v>1047.8266666666666</v>
      </c>
      <c r="I182" s="10">
        <f t="shared" si="1"/>
        <v>55.791756858279093</v>
      </c>
      <c r="J182" s="10">
        <f t="shared" si="2"/>
        <v>5.324521567652325</v>
      </c>
      <c r="K182" s="11">
        <f t="shared" si="22"/>
        <v>1047.8266666666666</v>
      </c>
      <c r="L182" s="9">
        <f t="shared" si="13"/>
        <v>1047.8266666666666</v>
      </c>
      <c r="M182" s="9">
        <f t="shared" si="4"/>
        <v>1047.83</v>
      </c>
      <c r="N182" s="9">
        <f t="shared" si="5"/>
        <v>1047.83</v>
      </c>
      <c r="O182" s="10"/>
    </row>
    <row r="183" spans="1:15" s="16" customFormat="1" ht="15">
      <c r="A183" s="33">
        <v>140</v>
      </c>
      <c r="B183" s="8" t="s">
        <v>185</v>
      </c>
      <c r="C183" s="8" t="s">
        <v>9</v>
      </c>
      <c r="D183" s="8">
        <v>1</v>
      </c>
      <c r="E183" s="23">
        <v>1058.4000000000001</v>
      </c>
      <c r="F183" s="23">
        <v>1008</v>
      </c>
      <c r="G183" s="23">
        <v>1206.8</v>
      </c>
      <c r="H183" s="9">
        <f t="shared" si="0"/>
        <v>1091.0666666666666</v>
      </c>
      <c r="I183" s="10">
        <f t="shared" si="1"/>
        <v>103.34743989733526</v>
      </c>
      <c r="J183" s="10">
        <f t="shared" si="2"/>
        <v>9.4721471248932492</v>
      </c>
      <c r="K183" s="11">
        <f t="shared" si="22"/>
        <v>1091.0666666666666</v>
      </c>
      <c r="L183" s="9">
        <f t="shared" si="13"/>
        <v>1091.0666666666666</v>
      </c>
      <c r="M183" s="9">
        <f t="shared" si="4"/>
        <v>1091.07</v>
      </c>
      <c r="N183" s="9">
        <f t="shared" si="5"/>
        <v>1091.07</v>
      </c>
      <c r="O183" s="10"/>
    </row>
    <row r="184" spans="1:15" s="16" customFormat="1" ht="15">
      <c r="A184" s="33">
        <v>141</v>
      </c>
      <c r="B184" s="8" t="s">
        <v>186</v>
      </c>
      <c r="C184" s="8" t="s">
        <v>9</v>
      </c>
      <c r="D184" s="8">
        <v>1</v>
      </c>
      <c r="E184" s="23">
        <v>409.03</v>
      </c>
      <c r="F184" s="23">
        <v>389.55</v>
      </c>
      <c r="G184" s="23">
        <v>324.8</v>
      </c>
      <c r="H184" s="9">
        <f t="shared" si="0"/>
        <v>374.46</v>
      </c>
      <c r="I184" s="10">
        <f t="shared" si="1"/>
        <v>44.095966935764075</v>
      </c>
      <c r="J184" s="10">
        <f t="shared" si="2"/>
        <v>11.775881785975558</v>
      </c>
      <c r="K184" s="11">
        <f t="shared" si="22"/>
        <v>374.45999999999992</v>
      </c>
      <c r="L184" s="9">
        <f t="shared" si="13"/>
        <v>374.45999999999992</v>
      </c>
      <c r="M184" s="9">
        <f t="shared" si="4"/>
        <v>374.46</v>
      </c>
      <c r="N184" s="9">
        <f t="shared" si="5"/>
        <v>374.46</v>
      </c>
      <c r="O184" s="10"/>
    </row>
    <row r="185" spans="1:15" s="16" customFormat="1" ht="15">
      <c r="A185" s="33">
        <v>142</v>
      </c>
      <c r="B185" s="8" t="s">
        <v>187</v>
      </c>
      <c r="C185" s="8" t="s">
        <v>9</v>
      </c>
      <c r="D185" s="8">
        <v>1</v>
      </c>
      <c r="E185" s="23">
        <v>536.91999999999996</v>
      </c>
      <c r="F185" s="23">
        <v>511.35</v>
      </c>
      <c r="G185" s="23">
        <v>507.02</v>
      </c>
      <c r="H185" s="9">
        <f t="shared" si="0"/>
        <v>518.42999999999995</v>
      </c>
      <c r="I185" s="10">
        <f t="shared" si="1"/>
        <v>16.158505500200175</v>
      </c>
      <c r="J185" s="10">
        <f t="shared" si="2"/>
        <v>3.1168152885057148</v>
      </c>
      <c r="K185" s="11">
        <f t="shared" si="22"/>
        <v>518.42999999999995</v>
      </c>
      <c r="L185" s="9">
        <f t="shared" si="13"/>
        <v>518.42999999999995</v>
      </c>
      <c r="M185" s="9">
        <f t="shared" si="4"/>
        <v>518.42999999999995</v>
      </c>
      <c r="N185" s="9">
        <f t="shared" si="5"/>
        <v>518.42999999999995</v>
      </c>
      <c r="O185" s="10"/>
    </row>
    <row r="186" spans="1:15" s="16" customFormat="1" ht="15">
      <c r="A186" s="33">
        <v>143</v>
      </c>
      <c r="B186" s="8" t="s">
        <v>188</v>
      </c>
      <c r="C186" s="8" t="s">
        <v>9</v>
      </c>
      <c r="D186" s="8">
        <v>1</v>
      </c>
      <c r="E186" s="23">
        <v>1338.44</v>
      </c>
      <c r="F186" s="23">
        <v>1274.7</v>
      </c>
      <c r="G186" s="23">
        <v>1425.09</v>
      </c>
      <c r="H186" s="9">
        <f t="shared" si="0"/>
        <v>1346.0766666666668</v>
      </c>
      <c r="I186" s="10">
        <f t="shared" si="1"/>
        <v>75.485276930891118</v>
      </c>
      <c r="J186" s="10">
        <f t="shared" si="2"/>
        <v>5.6077992286886413</v>
      </c>
      <c r="K186" s="11">
        <f t="shared" si="22"/>
        <v>1346.0766666666668</v>
      </c>
      <c r="L186" s="9">
        <f t="shared" si="13"/>
        <v>1346.0766666666668</v>
      </c>
      <c r="M186" s="9">
        <f t="shared" si="4"/>
        <v>1346.08</v>
      </c>
      <c r="N186" s="9">
        <f t="shared" si="5"/>
        <v>1346.08</v>
      </c>
      <c r="O186" s="10"/>
    </row>
    <row r="187" spans="1:15" s="16" customFormat="1" ht="15">
      <c r="A187" s="33">
        <v>144</v>
      </c>
      <c r="B187" s="8" t="s">
        <v>189</v>
      </c>
      <c r="C187" s="8" t="s">
        <v>9</v>
      </c>
      <c r="D187" s="8">
        <v>1</v>
      </c>
      <c r="E187" s="23">
        <v>112.46</v>
      </c>
      <c r="F187" s="23">
        <v>107.1</v>
      </c>
      <c r="G187" s="23">
        <v>70.22</v>
      </c>
      <c r="H187" s="9">
        <f t="shared" si="0"/>
        <v>96.59333333333332</v>
      </c>
      <c r="I187" s="10">
        <f t="shared" si="1"/>
        <v>22.99667222302682</v>
      </c>
      <c r="J187" s="10">
        <f t="shared" si="2"/>
        <v>23.807721950818024</v>
      </c>
      <c r="K187" s="11">
        <f t="shared" si="22"/>
        <v>96.59333333333332</v>
      </c>
      <c r="L187" s="9">
        <f t="shared" si="13"/>
        <v>96.59333333333332</v>
      </c>
      <c r="M187" s="9">
        <f t="shared" si="4"/>
        <v>96.59</v>
      </c>
      <c r="N187" s="9">
        <f t="shared" si="5"/>
        <v>96.59</v>
      </c>
      <c r="O187" s="10"/>
    </row>
    <row r="188" spans="1:15" s="16" customFormat="1" ht="15">
      <c r="A188" s="33">
        <v>145</v>
      </c>
      <c r="B188" s="8" t="s">
        <v>190</v>
      </c>
      <c r="C188" s="8" t="s">
        <v>9</v>
      </c>
      <c r="D188" s="8">
        <v>1</v>
      </c>
      <c r="E188" s="23">
        <v>270.11</v>
      </c>
      <c r="F188" s="23">
        <v>257.25</v>
      </c>
      <c r="G188" s="23">
        <v>193.76</v>
      </c>
      <c r="H188" s="9">
        <f t="shared" si="0"/>
        <v>240.37333333333333</v>
      </c>
      <c r="I188" s="10">
        <f t="shared" si="1"/>
        <v>40.877219001949413</v>
      </c>
      <c r="J188" s="10">
        <f t="shared" si="2"/>
        <v>17.005721239994486</v>
      </c>
      <c r="K188" s="11">
        <f t="shared" si="22"/>
        <v>240.37333333333333</v>
      </c>
      <c r="L188" s="9">
        <f t="shared" si="13"/>
        <v>240.37333333333333</v>
      </c>
      <c r="M188" s="9">
        <f t="shared" si="4"/>
        <v>240.37</v>
      </c>
      <c r="N188" s="9">
        <f t="shared" si="5"/>
        <v>240.37</v>
      </c>
      <c r="O188" s="10"/>
    </row>
    <row r="189" spans="1:15" s="16" customFormat="1" ht="30">
      <c r="A189" s="33">
        <v>146</v>
      </c>
      <c r="B189" s="8" t="s">
        <v>191</v>
      </c>
      <c r="C189" s="8" t="s">
        <v>9</v>
      </c>
      <c r="D189" s="8">
        <v>1</v>
      </c>
      <c r="E189" s="23">
        <v>178.61</v>
      </c>
      <c r="F189" s="23">
        <v>170.1</v>
      </c>
      <c r="G189" s="23">
        <v>182.56</v>
      </c>
      <c r="H189" s="9">
        <f t="shared" si="0"/>
        <v>177.09</v>
      </c>
      <c r="I189" s="10">
        <f t="shared" si="1"/>
        <v>6.3675505494656326</v>
      </c>
      <c r="J189" s="10">
        <f t="shared" si="2"/>
        <v>3.59565788551902</v>
      </c>
      <c r="K189" s="11">
        <f t="shared" si="22"/>
        <v>177.08999999999997</v>
      </c>
      <c r="L189" s="9">
        <f t="shared" si="13"/>
        <v>177.08999999999997</v>
      </c>
      <c r="M189" s="9">
        <f t="shared" si="4"/>
        <v>177.09</v>
      </c>
      <c r="N189" s="9">
        <f t="shared" si="5"/>
        <v>177.09</v>
      </c>
      <c r="O189" s="10"/>
    </row>
    <row r="190" spans="1:15" s="16" customFormat="1" ht="15">
      <c r="A190" s="33">
        <v>147</v>
      </c>
      <c r="B190" s="8" t="s">
        <v>192</v>
      </c>
      <c r="C190" s="8" t="s">
        <v>9</v>
      </c>
      <c r="D190" s="8">
        <v>1</v>
      </c>
      <c r="E190" s="23">
        <v>1697.85</v>
      </c>
      <c r="F190" s="23">
        <v>1617</v>
      </c>
      <c r="G190" s="23">
        <v>1661.18</v>
      </c>
      <c r="H190" s="9">
        <f t="shared" si="0"/>
        <v>1658.6766666666665</v>
      </c>
      <c r="I190" s="10">
        <f t="shared" si="1"/>
        <v>40.483090708755554</v>
      </c>
      <c r="J190" s="10">
        <f t="shared" si="2"/>
        <v>2.440686091648697</v>
      </c>
      <c r="K190" s="11">
        <f t="shared" si="22"/>
        <v>1658.6766666666665</v>
      </c>
      <c r="L190" s="9">
        <f t="shared" si="13"/>
        <v>1658.6766666666665</v>
      </c>
      <c r="M190" s="9">
        <f t="shared" si="4"/>
        <v>1658.68</v>
      </c>
      <c r="N190" s="9">
        <f t="shared" si="5"/>
        <v>1658.68</v>
      </c>
      <c r="O190" s="10"/>
    </row>
    <row r="191" spans="1:15" s="16" customFormat="1" ht="15">
      <c r="A191" s="33">
        <v>148</v>
      </c>
      <c r="B191" s="8" t="s">
        <v>193</v>
      </c>
      <c r="C191" s="8" t="s">
        <v>9</v>
      </c>
      <c r="D191" s="8">
        <v>1</v>
      </c>
      <c r="E191" s="23">
        <v>295.47000000000003</v>
      </c>
      <c r="F191" s="23">
        <v>281.39999999999998</v>
      </c>
      <c r="G191" s="23">
        <v>321.22000000000003</v>
      </c>
      <c r="H191" s="9">
        <f t="shared" si="0"/>
        <v>299.36333333333334</v>
      </c>
      <c r="I191" s="10">
        <f t="shared" si="1"/>
        <v>20.193479970855304</v>
      </c>
      <c r="J191" s="10">
        <f t="shared" si="2"/>
        <v>6.7454753880530811</v>
      </c>
      <c r="K191" s="11">
        <f t="shared" si="22"/>
        <v>299.36333333333334</v>
      </c>
      <c r="L191" s="9">
        <f t="shared" si="13"/>
        <v>299.36333333333334</v>
      </c>
      <c r="M191" s="9">
        <f t="shared" si="4"/>
        <v>299.36</v>
      </c>
      <c r="N191" s="9">
        <f t="shared" si="5"/>
        <v>299.36</v>
      </c>
      <c r="O191" s="10"/>
    </row>
    <row r="192" spans="1:15" s="16" customFormat="1" ht="15">
      <c r="A192" s="33">
        <v>149</v>
      </c>
      <c r="B192" s="8" t="s">
        <v>194</v>
      </c>
      <c r="C192" s="8" t="s">
        <v>9</v>
      </c>
      <c r="D192" s="8">
        <v>1</v>
      </c>
      <c r="E192" s="23">
        <v>180.81</v>
      </c>
      <c r="F192" s="23">
        <v>172.2</v>
      </c>
      <c r="G192" s="23">
        <v>113.57</v>
      </c>
      <c r="H192" s="9">
        <f t="shared" si="0"/>
        <v>155.52666666666667</v>
      </c>
      <c r="I192" s="10">
        <f t="shared" si="1"/>
        <v>36.589676595090772</v>
      </c>
      <c r="J192" s="10">
        <f t="shared" si="2"/>
        <v>23.526304124752951</v>
      </c>
      <c r="K192" s="11">
        <f t="shared" si="22"/>
        <v>155.52666666666664</v>
      </c>
      <c r="L192" s="9">
        <f t="shared" si="13"/>
        <v>155.52666666666664</v>
      </c>
      <c r="M192" s="9">
        <f t="shared" si="4"/>
        <v>155.53</v>
      </c>
      <c r="N192" s="9">
        <f t="shared" si="5"/>
        <v>155.53</v>
      </c>
      <c r="O192" s="10"/>
    </row>
    <row r="193" spans="1:15" s="16" customFormat="1" ht="15">
      <c r="A193" s="33">
        <v>150</v>
      </c>
      <c r="B193" s="8" t="s">
        <v>195</v>
      </c>
      <c r="C193" s="8" t="s">
        <v>9</v>
      </c>
      <c r="D193" s="8">
        <v>1</v>
      </c>
      <c r="E193" s="23">
        <v>93.71</v>
      </c>
      <c r="F193" s="23">
        <v>89.25</v>
      </c>
      <c r="G193" s="23">
        <v>122.86</v>
      </c>
      <c r="H193" s="9">
        <f t="shared" si="0"/>
        <v>101.94</v>
      </c>
      <c r="I193" s="10">
        <f t="shared" si="1"/>
        <v>18.253977648720841</v>
      </c>
      <c r="J193" s="10">
        <f t="shared" si="2"/>
        <v>17.906589806475225</v>
      </c>
      <c r="K193" s="11">
        <f t="shared" si="22"/>
        <v>101.94</v>
      </c>
      <c r="L193" s="9">
        <f t="shared" si="13"/>
        <v>101.94</v>
      </c>
      <c r="M193" s="9">
        <f t="shared" si="4"/>
        <v>101.94</v>
      </c>
      <c r="N193" s="9">
        <f t="shared" si="5"/>
        <v>101.94</v>
      </c>
      <c r="O193" s="10"/>
    </row>
    <row r="194" spans="1:15" s="16" customFormat="1" ht="30">
      <c r="A194" s="33">
        <v>151</v>
      </c>
      <c r="B194" s="8" t="s">
        <v>196</v>
      </c>
      <c r="C194" s="8" t="s">
        <v>9</v>
      </c>
      <c r="D194" s="8">
        <v>1</v>
      </c>
      <c r="E194" s="23">
        <v>264.60000000000002</v>
      </c>
      <c r="F194" s="23">
        <v>252</v>
      </c>
      <c r="G194" s="23">
        <v>257.60000000000002</v>
      </c>
      <c r="H194" s="9">
        <f t="shared" si="0"/>
        <v>258.06666666666666</v>
      </c>
      <c r="I194" s="10">
        <f t="shared" si="1"/>
        <v>6.3129496539520629</v>
      </c>
      <c r="J194" s="10">
        <f t="shared" si="2"/>
        <v>2.4462476055097118</v>
      </c>
      <c r="K194" s="11">
        <f t="shared" si="22"/>
        <v>258.06666666666666</v>
      </c>
      <c r="L194" s="9">
        <f t="shared" si="13"/>
        <v>258.06666666666666</v>
      </c>
      <c r="M194" s="9">
        <f t="shared" si="4"/>
        <v>258.07</v>
      </c>
      <c r="N194" s="9">
        <f t="shared" si="5"/>
        <v>258.07</v>
      </c>
      <c r="O194" s="10"/>
    </row>
    <row r="195" spans="1:15" s="16" customFormat="1" ht="15">
      <c r="A195" s="33">
        <v>152</v>
      </c>
      <c r="B195" s="8" t="s">
        <v>197</v>
      </c>
      <c r="C195" s="8" t="s">
        <v>9</v>
      </c>
      <c r="D195" s="8">
        <v>1</v>
      </c>
      <c r="E195" s="23">
        <v>80.48</v>
      </c>
      <c r="F195" s="23">
        <v>76.650000000000006</v>
      </c>
      <c r="G195" s="23">
        <v>60.48</v>
      </c>
      <c r="H195" s="9">
        <f t="shared" si="0"/>
        <v>72.536666666666662</v>
      </c>
      <c r="I195" s="10">
        <f t="shared" si="1"/>
        <v>10.615537354902644</v>
      </c>
      <c r="J195" s="10">
        <f t="shared" si="2"/>
        <v>14.634719022429085</v>
      </c>
      <c r="K195" s="11">
        <f t="shared" si="22"/>
        <v>72.536666666666662</v>
      </c>
      <c r="L195" s="9">
        <f t="shared" si="13"/>
        <v>72.536666666666662</v>
      </c>
      <c r="M195" s="9">
        <f t="shared" si="4"/>
        <v>72.540000000000006</v>
      </c>
      <c r="N195" s="9">
        <f t="shared" si="5"/>
        <v>72.540000000000006</v>
      </c>
      <c r="O195" s="10"/>
    </row>
    <row r="196" spans="1:15" s="16" customFormat="1" ht="15">
      <c r="A196" s="33">
        <v>153</v>
      </c>
      <c r="B196" s="8" t="s">
        <v>198</v>
      </c>
      <c r="C196" s="8" t="s">
        <v>9</v>
      </c>
      <c r="D196" s="8">
        <v>1</v>
      </c>
      <c r="E196" s="23">
        <v>88.2</v>
      </c>
      <c r="F196" s="23">
        <v>84</v>
      </c>
      <c r="G196" s="23">
        <v>56.11</v>
      </c>
      <c r="H196" s="9">
        <f t="shared" si="0"/>
        <v>76.103333333333339</v>
      </c>
      <c r="I196" s="10">
        <f t="shared" si="1"/>
        <v>17.441617853093028</v>
      </c>
      <c r="J196" s="10">
        <f t="shared" si="2"/>
        <v>22.918336279304054</v>
      </c>
      <c r="K196" s="11">
        <f t="shared" si="22"/>
        <v>76.103333333333325</v>
      </c>
      <c r="L196" s="9">
        <f t="shared" si="13"/>
        <v>76.103333333333325</v>
      </c>
      <c r="M196" s="9">
        <f t="shared" si="4"/>
        <v>76.099999999999994</v>
      </c>
      <c r="N196" s="9">
        <f t="shared" si="5"/>
        <v>76.099999999999994</v>
      </c>
      <c r="O196" s="10"/>
    </row>
    <row r="197" spans="1:15" s="16" customFormat="1" ht="15">
      <c r="A197" s="33">
        <v>154</v>
      </c>
      <c r="B197" s="8" t="s">
        <v>199</v>
      </c>
      <c r="C197" s="8" t="s">
        <v>9</v>
      </c>
      <c r="D197" s="8">
        <v>1</v>
      </c>
      <c r="E197" s="23">
        <v>36.380000000000003</v>
      </c>
      <c r="F197" s="23">
        <v>34.65</v>
      </c>
      <c r="G197" s="23">
        <v>37.520000000000003</v>
      </c>
      <c r="H197" s="9">
        <f t="shared" si="0"/>
        <v>36.183333333333337</v>
      </c>
      <c r="I197" s="10">
        <f t="shared" si="1"/>
        <v>1.4450720858605428</v>
      </c>
      <c r="J197" s="10">
        <f t="shared" si="2"/>
        <v>3.9937505827559909</v>
      </c>
      <c r="K197" s="11">
        <f t="shared" si="22"/>
        <v>36.183333333333337</v>
      </c>
      <c r="L197" s="9">
        <f t="shared" si="13"/>
        <v>36.183333333333337</v>
      </c>
      <c r="M197" s="9">
        <f t="shared" si="4"/>
        <v>36.18</v>
      </c>
      <c r="N197" s="9">
        <f t="shared" si="5"/>
        <v>36.18</v>
      </c>
      <c r="O197" s="10"/>
    </row>
    <row r="198" spans="1:15" s="16" customFormat="1" ht="15">
      <c r="A198" s="33">
        <v>155</v>
      </c>
      <c r="B198" s="8" t="s">
        <v>200</v>
      </c>
      <c r="C198" s="8" t="s">
        <v>9</v>
      </c>
      <c r="D198" s="8">
        <v>1</v>
      </c>
      <c r="E198" s="23">
        <v>982.33</v>
      </c>
      <c r="F198" s="23">
        <v>935.55</v>
      </c>
      <c r="G198" s="23">
        <v>712.32</v>
      </c>
      <c r="H198" s="9">
        <f t="shared" si="0"/>
        <v>876.73333333333346</v>
      </c>
      <c r="I198" s="10">
        <f t="shared" si="1"/>
        <v>144.29449134784502</v>
      </c>
      <c r="J198" s="10">
        <f t="shared" si="2"/>
        <v>16.458196108415141</v>
      </c>
      <c r="K198" s="11">
        <f t="shared" si="22"/>
        <v>876.73333333333335</v>
      </c>
      <c r="L198" s="9">
        <f t="shared" si="13"/>
        <v>876.73333333333335</v>
      </c>
      <c r="M198" s="9">
        <f t="shared" si="4"/>
        <v>876.73</v>
      </c>
      <c r="N198" s="9">
        <f t="shared" si="5"/>
        <v>876.73</v>
      </c>
      <c r="O198" s="10"/>
    </row>
    <row r="199" spans="1:15" s="16" customFormat="1" ht="15">
      <c r="A199" s="33">
        <v>156</v>
      </c>
      <c r="B199" s="8" t="s">
        <v>201</v>
      </c>
      <c r="C199" s="8" t="s">
        <v>9</v>
      </c>
      <c r="D199" s="8">
        <v>1</v>
      </c>
      <c r="E199" s="23">
        <v>788.29</v>
      </c>
      <c r="F199" s="23">
        <v>750.75</v>
      </c>
      <c r="G199" s="23">
        <v>589.9</v>
      </c>
      <c r="H199" s="9">
        <f t="shared" si="0"/>
        <v>709.64666666666665</v>
      </c>
      <c r="I199" s="10">
        <f t="shared" si="1"/>
        <v>105.3886190882741</v>
      </c>
      <c r="J199" s="10">
        <f t="shared" si="2"/>
        <v>14.850858045075121</v>
      </c>
      <c r="K199" s="11">
        <f t="shared" si="22"/>
        <v>709.64666666666665</v>
      </c>
      <c r="L199" s="9">
        <f t="shared" si="13"/>
        <v>709.64666666666665</v>
      </c>
      <c r="M199" s="9">
        <f t="shared" si="4"/>
        <v>709.65</v>
      </c>
      <c r="N199" s="9">
        <f t="shared" si="5"/>
        <v>709.65</v>
      </c>
      <c r="O199" s="10"/>
    </row>
    <row r="200" spans="1:15" s="16" customFormat="1" ht="15">
      <c r="A200" s="33">
        <v>157</v>
      </c>
      <c r="B200" s="8" t="s">
        <v>202</v>
      </c>
      <c r="C200" s="8" t="s">
        <v>9</v>
      </c>
      <c r="D200" s="8">
        <v>1</v>
      </c>
      <c r="E200" s="23">
        <v>409.03</v>
      </c>
      <c r="F200" s="23">
        <v>389.55</v>
      </c>
      <c r="G200" s="23">
        <v>522.37</v>
      </c>
      <c r="H200" s="9">
        <f t="shared" si="0"/>
        <v>440.31666666666661</v>
      </c>
      <c r="I200" s="10">
        <f t="shared" si="1"/>
        <v>71.724680085263074</v>
      </c>
      <c r="J200" s="10">
        <f t="shared" si="2"/>
        <v>16.28934026691315</v>
      </c>
      <c r="K200" s="11">
        <f t="shared" si="22"/>
        <v>440.31666666666661</v>
      </c>
      <c r="L200" s="9">
        <f t="shared" si="13"/>
        <v>440.31666666666661</v>
      </c>
      <c r="M200" s="9">
        <f t="shared" si="4"/>
        <v>440.32</v>
      </c>
      <c r="N200" s="9">
        <f t="shared" si="5"/>
        <v>440.32</v>
      </c>
      <c r="O200" s="10"/>
    </row>
    <row r="201" spans="1:15" s="16" customFormat="1" ht="15">
      <c r="A201" s="33">
        <v>158</v>
      </c>
      <c r="B201" s="8" t="s">
        <v>203</v>
      </c>
      <c r="C201" s="8" t="s">
        <v>9</v>
      </c>
      <c r="D201" s="8">
        <v>1</v>
      </c>
      <c r="E201" s="23">
        <v>628.42999999999995</v>
      </c>
      <c r="F201" s="23">
        <v>598.5</v>
      </c>
      <c r="G201" s="23">
        <v>444.19</v>
      </c>
      <c r="H201" s="9">
        <f t="shared" si="0"/>
        <v>557.04</v>
      </c>
      <c r="I201" s="10">
        <f t="shared" si="1"/>
        <v>98.870081925727135</v>
      </c>
      <c r="J201" s="10">
        <f t="shared" si="2"/>
        <v>17.749188913853072</v>
      </c>
      <c r="K201" s="11">
        <f t="shared" si="22"/>
        <v>557.04</v>
      </c>
      <c r="L201" s="9">
        <f t="shared" si="13"/>
        <v>557.04</v>
      </c>
      <c r="M201" s="9">
        <f t="shared" si="4"/>
        <v>557.04</v>
      </c>
      <c r="N201" s="9">
        <f t="shared" si="5"/>
        <v>557.04</v>
      </c>
      <c r="O201" s="10"/>
    </row>
    <row r="202" spans="1:15" s="16" customFormat="1" ht="15">
      <c r="A202" s="33">
        <v>159</v>
      </c>
      <c r="B202" s="8" t="s">
        <v>204</v>
      </c>
      <c r="C202" s="8" t="s">
        <v>9</v>
      </c>
      <c r="D202" s="8">
        <v>1</v>
      </c>
      <c r="E202" s="23">
        <v>877.59</v>
      </c>
      <c r="F202" s="23">
        <v>835.8</v>
      </c>
      <c r="G202" s="23">
        <v>872.14</v>
      </c>
      <c r="H202" s="9">
        <f t="shared" si="0"/>
        <v>861.84333333333325</v>
      </c>
      <c r="I202" s="10">
        <f t="shared" si="1"/>
        <v>22.71820928975994</v>
      </c>
      <c r="J202" s="10">
        <f t="shared" si="2"/>
        <v>2.6360022072565323</v>
      </c>
      <c r="K202" s="11">
        <f t="shared" si="22"/>
        <v>861.84333333333325</v>
      </c>
      <c r="L202" s="9">
        <f t="shared" si="13"/>
        <v>861.84333333333325</v>
      </c>
      <c r="M202" s="9">
        <f t="shared" si="4"/>
        <v>861.84</v>
      </c>
      <c r="N202" s="9">
        <f t="shared" si="5"/>
        <v>861.84</v>
      </c>
      <c r="O202" s="10"/>
    </row>
    <row r="203" spans="1:15" s="16" customFormat="1" ht="15">
      <c r="A203" s="33">
        <v>160</v>
      </c>
      <c r="B203" s="8" t="s">
        <v>205</v>
      </c>
      <c r="C203" s="8" t="s">
        <v>9</v>
      </c>
      <c r="D203" s="8">
        <v>1</v>
      </c>
      <c r="E203" s="23">
        <v>153.25</v>
      </c>
      <c r="F203" s="23">
        <v>145.94999999999999</v>
      </c>
      <c r="G203" s="23">
        <v>102.37</v>
      </c>
      <c r="H203" s="9">
        <f t="shared" si="0"/>
        <v>133.85666666666665</v>
      </c>
      <c r="I203" s="10">
        <f t="shared" si="1"/>
        <v>27.511454584106112</v>
      </c>
      <c r="J203" s="10">
        <f t="shared" si="2"/>
        <v>20.552920724236955</v>
      </c>
      <c r="K203" s="11">
        <f t="shared" si="22"/>
        <v>133.85666666666665</v>
      </c>
      <c r="L203" s="9">
        <f t="shared" si="13"/>
        <v>133.85666666666665</v>
      </c>
      <c r="M203" s="9">
        <f t="shared" si="4"/>
        <v>133.86000000000001</v>
      </c>
      <c r="N203" s="9">
        <f t="shared" si="5"/>
        <v>133.86000000000001</v>
      </c>
      <c r="O203" s="10"/>
    </row>
    <row r="204" spans="1:15" s="16" customFormat="1" ht="15">
      <c r="A204" s="33">
        <v>161</v>
      </c>
      <c r="B204" s="8" t="s">
        <v>206</v>
      </c>
      <c r="C204" s="8" t="s">
        <v>9</v>
      </c>
      <c r="D204" s="8">
        <v>1</v>
      </c>
      <c r="E204" s="23">
        <v>568.89</v>
      </c>
      <c r="F204" s="23">
        <v>541.79999999999995</v>
      </c>
      <c r="G204" s="23">
        <v>364.9</v>
      </c>
      <c r="H204" s="9">
        <f t="shared" si="0"/>
        <v>491.8633333333334</v>
      </c>
      <c r="I204" s="10">
        <f t="shared" si="1"/>
        <v>110.78462453487548</v>
      </c>
      <c r="J204" s="10">
        <f t="shared" si="2"/>
        <v>22.523456624443536</v>
      </c>
      <c r="K204" s="11">
        <f t="shared" si="22"/>
        <v>491.86333333333334</v>
      </c>
      <c r="L204" s="9">
        <f t="shared" si="13"/>
        <v>491.86333333333334</v>
      </c>
      <c r="M204" s="9">
        <f t="shared" si="4"/>
        <v>491.86</v>
      </c>
      <c r="N204" s="9">
        <f t="shared" si="5"/>
        <v>491.86</v>
      </c>
      <c r="O204" s="10"/>
    </row>
    <row r="205" spans="1:15" s="16" customFormat="1" ht="15">
      <c r="A205" s="33">
        <v>162</v>
      </c>
      <c r="B205" s="8" t="s">
        <v>207</v>
      </c>
      <c r="C205" s="8" t="s">
        <v>9</v>
      </c>
      <c r="D205" s="8">
        <v>1</v>
      </c>
      <c r="E205" s="23">
        <v>647.16999999999996</v>
      </c>
      <c r="F205" s="23">
        <v>616.35</v>
      </c>
      <c r="G205" s="23">
        <v>493.25</v>
      </c>
      <c r="H205" s="9">
        <f t="shared" si="0"/>
        <v>585.59</v>
      </c>
      <c r="I205" s="10">
        <f t="shared" si="1"/>
        <v>81.440007367386684</v>
      </c>
      <c r="J205" s="10">
        <f t="shared" si="2"/>
        <v>13.90734257200203</v>
      </c>
      <c r="K205" s="11">
        <f t="shared" si="22"/>
        <v>585.58999999999992</v>
      </c>
      <c r="L205" s="9">
        <f t="shared" si="13"/>
        <v>585.58999999999992</v>
      </c>
      <c r="M205" s="9">
        <f t="shared" si="4"/>
        <v>585.59</v>
      </c>
      <c r="N205" s="9">
        <f t="shared" si="5"/>
        <v>585.59</v>
      </c>
      <c r="O205" s="10"/>
    </row>
    <row r="206" spans="1:15" s="16" customFormat="1" ht="15">
      <c r="A206" s="8"/>
      <c r="B206" s="7" t="s">
        <v>208</v>
      </c>
      <c r="C206" s="8"/>
      <c r="D206" s="8"/>
      <c r="E206" s="48"/>
      <c r="F206" s="49"/>
      <c r="G206" s="47"/>
      <c r="H206" s="9"/>
      <c r="I206" s="10"/>
      <c r="J206" s="10"/>
      <c r="K206" s="11"/>
      <c r="L206" s="9"/>
      <c r="M206" s="9"/>
      <c r="N206" s="9"/>
      <c r="O206" s="10"/>
    </row>
    <row r="207" spans="1:15" s="16" customFormat="1" ht="15">
      <c r="A207" s="8">
        <v>163</v>
      </c>
      <c r="B207" s="8" t="s">
        <v>209</v>
      </c>
      <c r="C207" s="8" t="s">
        <v>9</v>
      </c>
      <c r="D207" s="8">
        <v>1</v>
      </c>
      <c r="E207" s="23">
        <v>109.15</v>
      </c>
      <c r="F207" s="23">
        <v>103.95</v>
      </c>
      <c r="G207" s="23">
        <v>127.68</v>
      </c>
      <c r="H207" s="9">
        <f t="shared" si="0"/>
        <v>113.59333333333335</v>
      </c>
      <c r="I207" s="10">
        <f t="shared" si="1"/>
        <v>12.473397024601333</v>
      </c>
      <c r="J207" s="10">
        <f t="shared" si="2"/>
        <v>10.98074742467398</v>
      </c>
      <c r="K207" s="11">
        <f t="shared" si="22"/>
        <v>113.59333333333333</v>
      </c>
      <c r="L207" s="9">
        <f t="shared" si="13"/>
        <v>113.59333333333333</v>
      </c>
      <c r="M207" s="9">
        <f t="shared" si="4"/>
        <v>113.59</v>
      </c>
      <c r="N207" s="9">
        <f t="shared" si="5"/>
        <v>113.59</v>
      </c>
      <c r="O207" s="10"/>
    </row>
    <row r="208" spans="1:15" s="16" customFormat="1" ht="15">
      <c r="A208" s="8">
        <v>164</v>
      </c>
      <c r="B208" s="8" t="s">
        <v>210</v>
      </c>
      <c r="C208" s="8" t="s">
        <v>9</v>
      </c>
      <c r="D208" s="8">
        <v>1</v>
      </c>
      <c r="E208" s="23">
        <v>101.43</v>
      </c>
      <c r="F208" s="23">
        <v>96.6</v>
      </c>
      <c r="G208" s="23">
        <v>77.95</v>
      </c>
      <c r="H208" s="9">
        <f t="shared" si="0"/>
        <v>91.993333333333339</v>
      </c>
      <c r="I208" s="10">
        <f t="shared" si="1"/>
        <v>12.399340036200851</v>
      </c>
      <c r="J208" s="10">
        <f t="shared" si="2"/>
        <v>13.478520221973531</v>
      </c>
      <c r="K208" s="11">
        <f t="shared" si="22"/>
        <v>91.993333333333339</v>
      </c>
      <c r="L208" s="9">
        <f t="shared" si="13"/>
        <v>91.993333333333339</v>
      </c>
      <c r="M208" s="9">
        <f t="shared" si="4"/>
        <v>91.99</v>
      </c>
      <c r="N208" s="9">
        <f t="shared" si="5"/>
        <v>91.99</v>
      </c>
      <c r="O208" s="10"/>
    </row>
    <row r="209" spans="1:15" s="16" customFormat="1" ht="15">
      <c r="A209" s="33">
        <v>165</v>
      </c>
      <c r="B209" s="8" t="s">
        <v>211</v>
      </c>
      <c r="C209" s="8" t="s">
        <v>9</v>
      </c>
      <c r="D209" s="8">
        <v>1</v>
      </c>
      <c r="E209" s="23">
        <v>99.23</v>
      </c>
      <c r="F209" s="23">
        <v>94.5</v>
      </c>
      <c r="G209" s="23">
        <v>134.62</v>
      </c>
      <c r="H209" s="9">
        <f t="shared" si="0"/>
        <v>109.45</v>
      </c>
      <c r="I209" s="10">
        <f t="shared" si="1"/>
        <v>21.925781628028684</v>
      </c>
      <c r="J209" s="10">
        <f t="shared" si="2"/>
        <v>20.032692213822461</v>
      </c>
      <c r="K209" s="11">
        <f t="shared" si="22"/>
        <v>109.45</v>
      </c>
      <c r="L209" s="9">
        <f t="shared" si="13"/>
        <v>109.45</v>
      </c>
      <c r="M209" s="9">
        <f t="shared" si="4"/>
        <v>109.45</v>
      </c>
      <c r="N209" s="9">
        <f t="shared" si="5"/>
        <v>109.45</v>
      </c>
      <c r="O209" s="10"/>
    </row>
    <row r="210" spans="1:15" s="16" customFormat="1" ht="15">
      <c r="A210" s="33">
        <v>166</v>
      </c>
      <c r="B210" s="8" t="s">
        <v>212</v>
      </c>
      <c r="C210" s="8" t="s">
        <v>9</v>
      </c>
      <c r="D210" s="8">
        <v>1</v>
      </c>
      <c r="E210" s="23">
        <v>45.2</v>
      </c>
      <c r="F210" s="23">
        <v>43.05</v>
      </c>
      <c r="G210" s="23">
        <v>29.34</v>
      </c>
      <c r="H210" s="9">
        <f t="shared" si="0"/>
        <v>39.196666666666665</v>
      </c>
      <c r="I210" s="10">
        <f t="shared" si="1"/>
        <v>8.6035477178506614</v>
      </c>
      <c r="J210" s="10">
        <f t="shared" si="2"/>
        <v>21.949692281275606</v>
      </c>
      <c r="K210" s="11">
        <f t="shared" si="22"/>
        <v>39.196666666666665</v>
      </c>
      <c r="L210" s="9">
        <f t="shared" si="13"/>
        <v>39.196666666666665</v>
      </c>
      <c r="M210" s="9">
        <f t="shared" si="4"/>
        <v>39.200000000000003</v>
      </c>
      <c r="N210" s="9">
        <f t="shared" si="5"/>
        <v>39.200000000000003</v>
      </c>
      <c r="O210" s="10"/>
    </row>
    <row r="211" spans="1:15" s="16" customFormat="1" ht="15">
      <c r="A211" s="8"/>
      <c r="B211" s="7" t="s">
        <v>213</v>
      </c>
      <c r="C211" s="8"/>
      <c r="D211" s="8"/>
      <c r="E211" s="48"/>
      <c r="F211" s="49"/>
      <c r="G211" s="47"/>
      <c r="H211" s="9"/>
      <c r="I211" s="10"/>
      <c r="J211" s="10"/>
      <c r="K211" s="11"/>
      <c r="L211" s="9"/>
      <c r="M211" s="9"/>
      <c r="N211" s="9"/>
      <c r="O211" s="10"/>
    </row>
    <row r="212" spans="1:15" s="16" customFormat="1" ht="15">
      <c r="A212" s="8">
        <v>167</v>
      </c>
      <c r="B212" s="8" t="s">
        <v>214</v>
      </c>
      <c r="C212" s="8" t="s">
        <v>9</v>
      </c>
      <c r="D212" s="8">
        <v>1</v>
      </c>
      <c r="E212" s="23">
        <v>3.31</v>
      </c>
      <c r="F212" s="23">
        <v>3.15</v>
      </c>
      <c r="G212" s="23">
        <v>2.46</v>
      </c>
      <c r="H212" s="9">
        <f t="shared" si="0"/>
        <v>2.9733333333333332</v>
      </c>
      <c r="I212" s="10">
        <f t="shared" si="1"/>
        <v>0.45170049073842433</v>
      </c>
      <c r="J212" s="10">
        <f t="shared" si="2"/>
        <v>15.191720540529968</v>
      </c>
      <c r="K212" s="11">
        <f t="shared" si="22"/>
        <v>2.9733333333333332</v>
      </c>
      <c r="L212" s="9">
        <f t="shared" si="13"/>
        <v>2.9733333333333332</v>
      </c>
      <c r="M212" s="9">
        <f t="shared" si="4"/>
        <v>2.97</v>
      </c>
      <c r="N212" s="9">
        <f t="shared" si="5"/>
        <v>2.97</v>
      </c>
      <c r="O212" s="10"/>
    </row>
    <row r="213" spans="1:15" s="16" customFormat="1" ht="15">
      <c r="A213" s="8">
        <v>168</v>
      </c>
      <c r="B213" s="8" t="s">
        <v>215</v>
      </c>
      <c r="C213" s="8" t="s">
        <v>9</v>
      </c>
      <c r="D213" s="8">
        <v>1</v>
      </c>
      <c r="E213" s="23">
        <v>293.27</v>
      </c>
      <c r="F213" s="23">
        <v>279.3</v>
      </c>
      <c r="G213" s="23">
        <v>194.88</v>
      </c>
      <c r="H213" s="9">
        <f t="shared" si="0"/>
        <v>255.81666666666663</v>
      </c>
      <c r="I213" s="10">
        <f t="shared" si="1"/>
        <v>53.232961906447898</v>
      </c>
      <c r="J213" s="10">
        <f t="shared" si="2"/>
        <v>20.809028043435234</v>
      </c>
      <c r="K213" s="11">
        <f t="shared" si="22"/>
        <v>255.81666666666663</v>
      </c>
      <c r="L213" s="9">
        <f t="shared" si="13"/>
        <v>255.81666666666663</v>
      </c>
      <c r="M213" s="9">
        <f t="shared" si="4"/>
        <v>255.82</v>
      </c>
      <c r="N213" s="9">
        <f t="shared" si="5"/>
        <v>255.82</v>
      </c>
      <c r="O213" s="10"/>
    </row>
    <row r="214" spans="1:15" s="16" customFormat="1" ht="15">
      <c r="A214" s="33">
        <v>169</v>
      </c>
      <c r="B214" s="8" t="s">
        <v>216</v>
      </c>
      <c r="C214" s="8" t="s">
        <v>9</v>
      </c>
      <c r="D214" s="8">
        <v>1</v>
      </c>
      <c r="E214" s="23">
        <v>6.62</v>
      </c>
      <c r="F214" s="23">
        <v>6.3</v>
      </c>
      <c r="G214" s="23">
        <v>4.4800000000000004</v>
      </c>
      <c r="H214" s="9">
        <f t="shared" si="0"/>
        <v>5.8</v>
      </c>
      <c r="I214" s="10">
        <f t="shared" si="1"/>
        <v>1.1542963224406457</v>
      </c>
      <c r="J214" s="10">
        <f t="shared" si="2"/>
        <v>19.901660731735269</v>
      </c>
      <c r="K214" s="11">
        <f t="shared" si="22"/>
        <v>5.7999999999999989</v>
      </c>
      <c r="L214" s="9">
        <f t="shared" si="13"/>
        <v>5.7999999999999989</v>
      </c>
      <c r="M214" s="9">
        <f t="shared" si="4"/>
        <v>5.8</v>
      </c>
      <c r="N214" s="9">
        <f t="shared" si="5"/>
        <v>5.8</v>
      </c>
      <c r="O214" s="10"/>
    </row>
    <row r="215" spans="1:15" s="16" customFormat="1" ht="15">
      <c r="A215" s="33">
        <v>170</v>
      </c>
      <c r="B215" s="8" t="s">
        <v>217</v>
      </c>
      <c r="C215" s="8" t="s">
        <v>9</v>
      </c>
      <c r="D215" s="8">
        <v>1</v>
      </c>
      <c r="E215" s="23">
        <v>2.87</v>
      </c>
      <c r="F215" s="23">
        <v>2.73</v>
      </c>
      <c r="G215" s="23">
        <v>2.35</v>
      </c>
      <c r="H215" s="9">
        <f t="shared" si="0"/>
        <v>2.65</v>
      </c>
      <c r="I215" s="10">
        <f t="shared" si="1"/>
        <v>0.26907248094147418</v>
      </c>
      <c r="J215" s="10">
        <f t="shared" si="2"/>
        <v>10.153678526093366</v>
      </c>
      <c r="K215" s="11">
        <f t="shared" si="22"/>
        <v>2.6499999999999995</v>
      </c>
      <c r="L215" s="9">
        <f t="shared" si="13"/>
        <v>2.6499999999999995</v>
      </c>
      <c r="M215" s="9">
        <f t="shared" si="4"/>
        <v>2.65</v>
      </c>
      <c r="N215" s="9">
        <f t="shared" si="5"/>
        <v>2.65</v>
      </c>
      <c r="O215" s="10"/>
    </row>
    <row r="216" spans="1:15" s="16" customFormat="1" ht="15">
      <c r="A216" s="33">
        <v>171</v>
      </c>
      <c r="B216" s="8" t="s">
        <v>218</v>
      </c>
      <c r="C216" s="8" t="s">
        <v>9</v>
      </c>
      <c r="D216" s="8">
        <v>1</v>
      </c>
      <c r="E216" s="23">
        <v>8.82</v>
      </c>
      <c r="F216" s="23">
        <v>8.4</v>
      </c>
      <c r="G216" s="23">
        <v>6.94</v>
      </c>
      <c r="H216" s="9">
        <f t="shared" si="0"/>
        <v>8.0533333333333328</v>
      </c>
      <c r="I216" s="10">
        <f t="shared" si="1"/>
        <v>0.98677927285352585</v>
      </c>
      <c r="J216" s="10">
        <f t="shared" si="2"/>
        <v>12.253053884770605</v>
      </c>
      <c r="K216" s="11">
        <f t="shared" si="22"/>
        <v>8.0533333333333328</v>
      </c>
      <c r="L216" s="9">
        <f t="shared" si="13"/>
        <v>8.0533333333333328</v>
      </c>
      <c r="M216" s="9">
        <f t="shared" si="4"/>
        <v>8.0500000000000007</v>
      </c>
      <c r="N216" s="9">
        <f t="shared" si="5"/>
        <v>8.0500000000000007</v>
      </c>
      <c r="O216" s="10"/>
    </row>
    <row r="217" spans="1:15" s="16" customFormat="1" ht="15">
      <c r="A217" s="33">
        <v>172</v>
      </c>
      <c r="B217" s="8" t="s">
        <v>219</v>
      </c>
      <c r="C217" s="8" t="s">
        <v>9</v>
      </c>
      <c r="D217" s="8">
        <v>1</v>
      </c>
      <c r="E217" s="23">
        <v>7.72</v>
      </c>
      <c r="F217" s="23">
        <v>7.35</v>
      </c>
      <c r="G217" s="23">
        <v>4.4800000000000004</v>
      </c>
      <c r="H217" s="9">
        <f t="shared" si="0"/>
        <v>6.5166666666666666</v>
      </c>
      <c r="I217" s="10">
        <f t="shared" si="1"/>
        <v>1.7734805703286776</v>
      </c>
      <c r="J217" s="10">
        <f t="shared" si="2"/>
        <v>27.214535606066665</v>
      </c>
      <c r="K217" s="11">
        <f t="shared" si="22"/>
        <v>6.5166666666666666</v>
      </c>
      <c r="L217" s="9">
        <f t="shared" si="13"/>
        <v>6.5166666666666666</v>
      </c>
      <c r="M217" s="9">
        <f t="shared" si="4"/>
        <v>6.52</v>
      </c>
      <c r="N217" s="9">
        <f t="shared" si="5"/>
        <v>6.52</v>
      </c>
      <c r="O217" s="10"/>
    </row>
    <row r="218" spans="1:15" s="16" customFormat="1" ht="15">
      <c r="A218" s="33">
        <v>173</v>
      </c>
      <c r="B218" s="8" t="s">
        <v>220</v>
      </c>
      <c r="C218" s="8" t="s">
        <v>9</v>
      </c>
      <c r="D218" s="8">
        <v>1</v>
      </c>
      <c r="E218" s="23">
        <v>6.62</v>
      </c>
      <c r="F218" s="23">
        <v>6.3</v>
      </c>
      <c r="G218" s="23">
        <v>4.4800000000000004</v>
      </c>
      <c r="H218" s="9">
        <f t="shared" si="0"/>
        <v>5.8</v>
      </c>
      <c r="I218" s="10">
        <f t="shared" si="1"/>
        <v>1.1542963224406457</v>
      </c>
      <c r="J218" s="10">
        <f t="shared" si="2"/>
        <v>19.901660731735269</v>
      </c>
      <c r="K218" s="11">
        <f t="shared" si="22"/>
        <v>5.7999999999999989</v>
      </c>
      <c r="L218" s="9">
        <f t="shared" si="13"/>
        <v>5.7999999999999989</v>
      </c>
      <c r="M218" s="9">
        <f t="shared" si="4"/>
        <v>5.8</v>
      </c>
      <c r="N218" s="9">
        <f t="shared" si="5"/>
        <v>5.8</v>
      </c>
      <c r="O218" s="10"/>
    </row>
    <row r="219" spans="1:15" s="16" customFormat="1" ht="15">
      <c r="A219" s="33">
        <v>174</v>
      </c>
      <c r="B219" s="8" t="s">
        <v>221</v>
      </c>
      <c r="C219" s="8" t="s">
        <v>9</v>
      </c>
      <c r="D219" s="8">
        <v>1</v>
      </c>
      <c r="E219" s="23">
        <v>7.72</v>
      </c>
      <c r="F219" s="23">
        <v>7.35</v>
      </c>
      <c r="G219" s="23">
        <v>4.26</v>
      </c>
      <c r="H219" s="9">
        <f t="shared" si="0"/>
        <v>6.4433333333333325</v>
      </c>
      <c r="I219" s="10">
        <f t="shared" si="1"/>
        <v>1.8998508713405202</v>
      </c>
      <c r="J219" s="10">
        <f t="shared" si="2"/>
        <v>29.485528267054118</v>
      </c>
      <c r="K219" s="11">
        <f t="shared" si="22"/>
        <v>6.4433333333333325</v>
      </c>
      <c r="L219" s="9">
        <f t="shared" si="13"/>
        <v>6.4433333333333325</v>
      </c>
      <c r="M219" s="9">
        <f t="shared" si="4"/>
        <v>6.44</v>
      </c>
      <c r="N219" s="9">
        <f t="shared" si="5"/>
        <v>6.44</v>
      </c>
      <c r="O219" s="10"/>
    </row>
    <row r="220" spans="1:15" s="16" customFormat="1" ht="15">
      <c r="A220" s="33">
        <v>175</v>
      </c>
      <c r="B220" s="8" t="s">
        <v>222</v>
      </c>
      <c r="C220" s="8" t="s">
        <v>9</v>
      </c>
      <c r="D220" s="8">
        <v>1</v>
      </c>
      <c r="E220" s="23">
        <v>6.62</v>
      </c>
      <c r="F220" s="23">
        <v>6.3</v>
      </c>
      <c r="G220" s="23">
        <v>6.05</v>
      </c>
      <c r="H220" s="9">
        <f t="shared" si="0"/>
        <v>6.3233333333333333</v>
      </c>
      <c r="I220" s="10">
        <f t="shared" si="1"/>
        <v>0.2857154761879962</v>
      </c>
      <c r="J220" s="10">
        <f t="shared" si="2"/>
        <v>4.5184313577437463</v>
      </c>
      <c r="K220" s="11">
        <f t="shared" si="22"/>
        <v>6.3233333333333324</v>
      </c>
      <c r="L220" s="9">
        <f t="shared" si="13"/>
        <v>6.3233333333333324</v>
      </c>
      <c r="M220" s="9">
        <f t="shared" si="4"/>
        <v>6.32</v>
      </c>
      <c r="N220" s="9">
        <f t="shared" si="5"/>
        <v>6.32</v>
      </c>
      <c r="O220" s="10"/>
    </row>
    <row r="221" spans="1:15" s="16" customFormat="1" ht="15">
      <c r="A221" s="33">
        <v>176</v>
      </c>
      <c r="B221" s="8" t="s">
        <v>223</v>
      </c>
      <c r="C221" s="8" t="s">
        <v>9</v>
      </c>
      <c r="D221" s="8">
        <v>1</v>
      </c>
      <c r="E221" s="23">
        <v>4.41</v>
      </c>
      <c r="F221" s="23">
        <v>4.2</v>
      </c>
      <c r="G221" s="23">
        <v>3.92</v>
      </c>
      <c r="H221" s="9">
        <f t="shared" si="0"/>
        <v>4.1766666666666667</v>
      </c>
      <c r="I221" s="10">
        <f t="shared" si="1"/>
        <v>0.24583192089989736</v>
      </c>
      <c r="J221" s="10">
        <f t="shared" si="2"/>
        <v>5.8858400853925943</v>
      </c>
      <c r="K221" s="11">
        <f t="shared" si="22"/>
        <v>4.1766666666666659</v>
      </c>
      <c r="L221" s="9">
        <f t="shared" si="13"/>
        <v>4.1766666666666659</v>
      </c>
      <c r="M221" s="9">
        <f t="shared" si="4"/>
        <v>4.18</v>
      </c>
      <c r="N221" s="9">
        <f t="shared" si="5"/>
        <v>4.18</v>
      </c>
      <c r="O221" s="10"/>
    </row>
    <row r="222" spans="1:15" s="16" customFormat="1" ht="15">
      <c r="A222" s="33">
        <v>177</v>
      </c>
      <c r="B222" s="8" t="s">
        <v>224</v>
      </c>
      <c r="C222" s="8" t="s">
        <v>9</v>
      </c>
      <c r="D222" s="8">
        <v>1</v>
      </c>
      <c r="E222" s="23">
        <v>2.21</v>
      </c>
      <c r="F222" s="23">
        <v>2.1</v>
      </c>
      <c r="G222" s="23">
        <v>2.58</v>
      </c>
      <c r="H222" s="9">
        <f t="shared" si="0"/>
        <v>2.2966666666666669</v>
      </c>
      <c r="I222" s="10">
        <f t="shared" si="1"/>
        <v>0.25146238950056393</v>
      </c>
      <c r="J222" s="10">
        <f t="shared" si="2"/>
        <v>10.949015508007138</v>
      </c>
      <c r="K222" s="11">
        <f t="shared" si="22"/>
        <v>2.2966666666666669</v>
      </c>
      <c r="L222" s="9">
        <f t="shared" si="13"/>
        <v>2.2966666666666669</v>
      </c>
      <c r="M222" s="9">
        <f t="shared" si="4"/>
        <v>2.2999999999999998</v>
      </c>
      <c r="N222" s="9">
        <f t="shared" si="5"/>
        <v>2.2999999999999998</v>
      </c>
      <c r="O222" s="10"/>
    </row>
    <row r="223" spans="1:15" s="16" customFormat="1" ht="15">
      <c r="A223" s="33">
        <v>178</v>
      </c>
      <c r="B223" s="8" t="s">
        <v>225</v>
      </c>
      <c r="C223" s="8" t="s">
        <v>9</v>
      </c>
      <c r="D223" s="8">
        <v>1</v>
      </c>
      <c r="E223" s="23">
        <v>3.31</v>
      </c>
      <c r="F223" s="23">
        <v>3.15</v>
      </c>
      <c r="G223" s="23">
        <v>2.69</v>
      </c>
      <c r="H223" s="9">
        <f t="shared" si="0"/>
        <v>3.0500000000000003</v>
      </c>
      <c r="I223" s="10">
        <f t="shared" si="1"/>
        <v>0.32186953878862168</v>
      </c>
      <c r="J223" s="10">
        <f t="shared" si="2"/>
        <v>10.553099632413824</v>
      </c>
      <c r="K223" s="11">
        <f t="shared" si="22"/>
        <v>3.05</v>
      </c>
      <c r="L223" s="9">
        <f t="shared" si="13"/>
        <v>3.05</v>
      </c>
      <c r="M223" s="9">
        <f t="shared" si="4"/>
        <v>3.05</v>
      </c>
      <c r="N223" s="9">
        <f t="shared" si="5"/>
        <v>3.05</v>
      </c>
      <c r="O223" s="10"/>
    </row>
    <row r="224" spans="1:15" s="16" customFormat="1" ht="15">
      <c r="A224" s="33">
        <v>179</v>
      </c>
      <c r="B224" s="8" t="s">
        <v>226</v>
      </c>
      <c r="C224" s="8" t="s">
        <v>9</v>
      </c>
      <c r="D224" s="8">
        <v>1</v>
      </c>
      <c r="E224" s="23">
        <v>3.31</v>
      </c>
      <c r="F224" s="23">
        <v>3.15</v>
      </c>
      <c r="G224" s="23">
        <v>2.35</v>
      </c>
      <c r="H224" s="9">
        <f t="shared" si="0"/>
        <v>2.936666666666667</v>
      </c>
      <c r="I224" s="10">
        <f t="shared" si="1"/>
        <v>0.51432804058629089</v>
      </c>
      <c r="J224" s="10">
        <f t="shared" si="2"/>
        <v>17.514008192495716</v>
      </c>
      <c r="K224" s="11">
        <f t="shared" si="22"/>
        <v>2.9366666666666665</v>
      </c>
      <c r="L224" s="9">
        <f t="shared" si="13"/>
        <v>2.9366666666666665</v>
      </c>
      <c r="M224" s="9">
        <f t="shared" si="4"/>
        <v>2.94</v>
      </c>
      <c r="N224" s="9">
        <f t="shared" si="5"/>
        <v>2.94</v>
      </c>
      <c r="O224" s="10"/>
    </row>
    <row r="225" spans="1:15" s="16" customFormat="1" ht="15">
      <c r="A225" s="33">
        <v>180</v>
      </c>
      <c r="B225" s="8" t="s">
        <v>227</v>
      </c>
      <c r="C225" s="8" t="s">
        <v>9</v>
      </c>
      <c r="D225" s="8">
        <v>1</v>
      </c>
      <c r="E225" s="23">
        <v>3.31</v>
      </c>
      <c r="F225" s="23">
        <v>3.15</v>
      </c>
      <c r="G225" s="23">
        <v>2.58</v>
      </c>
      <c r="H225" s="9">
        <f t="shared" si="0"/>
        <v>3.0133333333333332</v>
      </c>
      <c r="I225" s="10">
        <f t="shared" si="1"/>
        <v>0.3837099599089569</v>
      </c>
      <c r="J225" s="10">
        <f t="shared" si="2"/>
        <v>12.733737607598128</v>
      </c>
      <c r="K225" s="11">
        <f t="shared" si="22"/>
        <v>3.0133333333333328</v>
      </c>
      <c r="L225" s="9">
        <f t="shared" si="13"/>
        <v>3.0133333333333328</v>
      </c>
      <c r="M225" s="9">
        <f t="shared" si="4"/>
        <v>3.01</v>
      </c>
      <c r="N225" s="9">
        <f t="shared" si="5"/>
        <v>3.01</v>
      </c>
      <c r="O225" s="10"/>
    </row>
    <row r="226" spans="1:15" s="16" customFormat="1" ht="15">
      <c r="A226" s="33">
        <v>181</v>
      </c>
      <c r="B226" s="8" t="s">
        <v>228</v>
      </c>
      <c r="C226" s="8" t="s">
        <v>9</v>
      </c>
      <c r="D226" s="8">
        <v>1</v>
      </c>
      <c r="E226" s="23">
        <v>3.31</v>
      </c>
      <c r="F226" s="23">
        <v>3.15</v>
      </c>
      <c r="G226" s="23">
        <v>2.13</v>
      </c>
      <c r="H226" s="9">
        <f t="shared" si="0"/>
        <v>2.8633333333333333</v>
      </c>
      <c r="I226" s="10">
        <f t="shared" si="1"/>
        <v>0.64010415819094113</v>
      </c>
      <c r="J226" s="10">
        <f t="shared" si="2"/>
        <v>22.35520924997466</v>
      </c>
      <c r="K226" s="11">
        <f t="shared" si="22"/>
        <v>2.8633333333333333</v>
      </c>
      <c r="L226" s="9">
        <f t="shared" si="13"/>
        <v>2.8633333333333333</v>
      </c>
      <c r="M226" s="9">
        <f t="shared" si="4"/>
        <v>2.86</v>
      </c>
      <c r="N226" s="9">
        <f t="shared" si="5"/>
        <v>2.86</v>
      </c>
      <c r="O226" s="10"/>
    </row>
    <row r="227" spans="1:15" s="16" customFormat="1" ht="15">
      <c r="A227" s="33">
        <v>182</v>
      </c>
      <c r="B227" s="8" t="s">
        <v>229</v>
      </c>
      <c r="C227" s="8" t="s">
        <v>9</v>
      </c>
      <c r="D227" s="8">
        <v>1</v>
      </c>
      <c r="E227" s="23">
        <v>4.41</v>
      </c>
      <c r="F227" s="23">
        <v>4.2</v>
      </c>
      <c r="G227" s="23">
        <v>2.58</v>
      </c>
      <c r="H227" s="9">
        <f t="shared" si="0"/>
        <v>3.73</v>
      </c>
      <c r="I227" s="10">
        <f t="shared" si="1"/>
        <v>1.0014489502715553</v>
      </c>
      <c r="J227" s="10">
        <f t="shared" si="2"/>
        <v>26.848497326315158</v>
      </c>
      <c r="K227" s="11">
        <f t="shared" si="22"/>
        <v>3.7299999999999995</v>
      </c>
      <c r="L227" s="9">
        <f t="shared" si="13"/>
        <v>3.7299999999999995</v>
      </c>
      <c r="M227" s="9">
        <f t="shared" si="4"/>
        <v>3.73</v>
      </c>
      <c r="N227" s="9">
        <f t="shared" si="5"/>
        <v>3.73</v>
      </c>
      <c r="O227" s="10"/>
    </row>
    <row r="228" spans="1:15" s="16" customFormat="1" ht="15">
      <c r="A228" s="33">
        <v>183</v>
      </c>
      <c r="B228" s="8" t="s">
        <v>230</v>
      </c>
      <c r="C228" s="8" t="s">
        <v>9</v>
      </c>
      <c r="D228" s="8">
        <v>1</v>
      </c>
      <c r="E228" s="23">
        <v>9.92</v>
      </c>
      <c r="F228" s="23">
        <v>9.4499999999999993</v>
      </c>
      <c r="G228" s="23">
        <v>10.86</v>
      </c>
      <c r="H228" s="9">
        <f t="shared" si="0"/>
        <v>10.076666666666666</v>
      </c>
      <c r="I228" s="10">
        <f t="shared" si="1"/>
        <v>0.7179368588764149</v>
      </c>
      <c r="J228" s="10">
        <f t="shared" si="2"/>
        <v>7.1247455396270087</v>
      </c>
      <c r="K228" s="11">
        <f t="shared" si="22"/>
        <v>10.076666666666664</v>
      </c>
      <c r="L228" s="9">
        <f t="shared" si="13"/>
        <v>10.076666666666664</v>
      </c>
      <c r="M228" s="9">
        <f t="shared" si="4"/>
        <v>10.08</v>
      </c>
      <c r="N228" s="9">
        <f t="shared" si="5"/>
        <v>10.08</v>
      </c>
      <c r="O228" s="10"/>
    </row>
    <row r="229" spans="1:15" s="16" customFormat="1" ht="15">
      <c r="A229" s="33">
        <v>184</v>
      </c>
      <c r="B229" s="8" t="s">
        <v>231</v>
      </c>
      <c r="C229" s="8" t="s">
        <v>9</v>
      </c>
      <c r="D229" s="8">
        <v>1</v>
      </c>
      <c r="E229" s="23">
        <v>4.41</v>
      </c>
      <c r="F229" s="23">
        <v>4.2</v>
      </c>
      <c r="G229" s="23">
        <v>3.36</v>
      </c>
      <c r="H229" s="9">
        <f t="shared" si="0"/>
        <v>3.9899999999999998</v>
      </c>
      <c r="I229" s="10">
        <f t="shared" si="1"/>
        <v>0.5556077753235642</v>
      </c>
      <c r="J229" s="10">
        <f t="shared" si="2"/>
        <v>13.925006900339957</v>
      </c>
      <c r="K229" s="11">
        <f t="shared" si="22"/>
        <v>3.9899999999999993</v>
      </c>
      <c r="L229" s="9">
        <f t="shared" si="13"/>
        <v>3.9899999999999993</v>
      </c>
      <c r="M229" s="9">
        <f t="shared" si="4"/>
        <v>3.99</v>
      </c>
      <c r="N229" s="9">
        <f t="shared" si="5"/>
        <v>3.99</v>
      </c>
      <c r="O229" s="10"/>
    </row>
    <row r="230" spans="1:15" s="16" customFormat="1" ht="15">
      <c r="A230" s="33">
        <v>185</v>
      </c>
      <c r="B230" s="8" t="s">
        <v>232</v>
      </c>
      <c r="C230" s="8" t="s">
        <v>9</v>
      </c>
      <c r="D230" s="8">
        <v>1</v>
      </c>
      <c r="E230" s="23">
        <v>3.31</v>
      </c>
      <c r="F230" s="23">
        <v>3.15</v>
      </c>
      <c r="G230" s="23">
        <v>1.79</v>
      </c>
      <c r="H230" s="9">
        <f t="shared" si="0"/>
        <v>2.75</v>
      </c>
      <c r="I230" s="10">
        <f t="shared" si="1"/>
        <v>0.83522452071284403</v>
      </c>
      <c r="J230" s="10">
        <f t="shared" si="2"/>
        <v>30.371800753194329</v>
      </c>
      <c r="K230" s="11">
        <f t="shared" si="22"/>
        <v>2.75</v>
      </c>
      <c r="L230" s="9">
        <f t="shared" si="13"/>
        <v>2.75</v>
      </c>
      <c r="M230" s="9">
        <f t="shared" si="4"/>
        <v>2.75</v>
      </c>
      <c r="N230" s="9">
        <f t="shared" si="5"/>
        <v>2.75</v>
      </c>
      <c r="O230" s="10"/>
    </row>
    <row r="231" spans="1:15" s="16" customFormat="1" ht="15">
      <c r="A231" s="33">
        <v>186</v>
      </c>
      <c r="B231" s="8" t="s">
        <v>233</v>
      </c>
      <c r="C231" s="8" t="s">
        <v>9</v>
      </c>
      <c r="D231" s="8">
        <v>1</v>
      </c>
      <c r="E231" s="23">
        <v>3.31</v>
      </c>
      <c r="F231" s="23">
        <v>3.15</v>
      </c>
      <c r="G231" s="23">
        <v>1.79</v>
      </c>
      <c r="H231" s="9">
        <f t="shared" si="0"/>
        <v>2.75</v>
      </c>
      <c r="I231" s="10">
        <f t="shared" si="1"/>
        <v>0.83522452071284403</v>
      </c>
      <c r="J231" s="10">
        <f t="shared" si="2"/>
        <v>30.371800753194329</v>
      </c>
      <c r="K231" s="11">
        <f t="shared" ref="K231:K294" si="23">((D231/3)*(SUM(E231:G231)))</f>
        <v>2.75</v>
      </c>
      <c r="L231" s="9">
        <f t="shared" si="13"/>
        <v>2.75</v>
      </c>
      <c r="M231" s="9">
        <f t="shared" si="4"/>
        <v>2.75</v>
      </c>
      <c r="N231" s="9">
        <f t="shared" si="5"/>
        <v>2.75</v>
      </c>
      <c r="O231" s="10"/>
    </row>
    <row r="232" spans="1:15" s="16" customFormat="1" ht="15">
      <c r="A232" s="33">
        <v>187</v>
      </c>
      <c r="B232" s="8" t="s">
        <v>234</v>
      </c>
      <c r="C232" s="8" t="s">
        <v>9</v>
      </c>
      <c r="D232" s="8">
        <v>1</v>
      </c>
      <c r="E232" s="23">
        <v>6.62</v>
      </c>
      <c r="F232" s="23">
        <v>6.3</v>
      </c>
      <c r="G232" s="23">
        <v>7.17</v>
      </c>
      <c r="H232" s="9">
        <f t="shared" si="0"/>
        <v>6.6966666666666663</v>
      </c>
      <c r="I232" s="10">
        <f t="shared" si="1"/>
        <v>0.44003787715756171</v>
      </c>
      <c r="J232" s="10">
        <f t="shared" si="2"/>
        <v>6.5709986633782229</v>
      </c>
      <c r="K232" s="11">
        <f t="shared" si="23"/>
        <v>6.6966666666666663</v>
      </c>
      <c r="L232" s="9">
        <f t="shared" si="13"/>
        <v>6.6966666666666663</v>
      </c>
      <c r="M232" s="9">
        <f t="shared" si="4"/>
        <v>6.7</v>
      </c>
      <c r="N232" s="9">
        <f t="shared" si="5"/>
        <v>6.7</v>
      </c>
      <c r="O232" s="10"/>
    </row>
    <row r="233" spans="1:15" s="16" customFormat="1" ht="15">
      <c r="A233" s="33">
        <v>188</v>
      </c>
      <c r="B233" s="8" t="s">
        <v>235</v>
      </c>
      <c r="C233" s="8" t="s">
        <v>9</v>
      </c>
      <c r="D233" s="8">
        <v>1</v>
      </c>
      <c r="E233" s="23">
        <v>12.13</v>
      </c>
      <c r="F233" s="23">
        <v>11.55</v>
      </c>
      <c r="G233" s="23">
        <v>7.84</v>
      </c>
      <c r="H233" s="9">
        <f t="shared" si="0"/>
        <v>10.506666666666666</v>
      </c>
      <c r="I233" s="10">
        <f t="shared" si="1"/>
        <v>2.3275380412215254</v>
      </c>
      <c r="J233" s="10">
        <f t="shared" si="2"/>
        <v>22.152963590306399</v>
      </c>
      <c r="K233" s="11">
        <f t="shared" si="23"/>
        <v>10.506666666666666</v>
      </c>
      <c r="L233" s="9">
        <f t="shared" si="13"/>
        <v>10.506666666666666</v>
      </c>
      <c r="M233" s="9">
        <f t="shared" si="4"/>
        <v>10.51</v>
      </c>
      <c r="N233" s="9">
        <f t="shared" si="5"/>
        <v>10.51</v>
      </c>
      <c r="O233" s="10"/>
    </row>
    <row r="234" spans="1:15" s="16" customFormat="1" ht="15">
      <c r="A234" s="33">
        <v>189</v>
      </c>
      <c r="B234" s="8" t="s">
        <v>236</v>
      </c>
      <c r="C234" s="8" t="s">
        <v>9</v>
      </c>
      <c r="D234" s="8">
        <v>1</v>
      </c>
      <c r="E234" s="23">
        <v>3.31</v>
      </c>
      <c r="F234" s="23">
        <v>3.15</v>
      </c>
      <c r="G234" s="23">
        <v>2.58</v>
      </c>
      <c r="H234" s="9">
        <f t="shared" si="0"/>
        <v>3.0133333333333332</v>
      </c>
      <c r="I234" s="10">
        <f t="shared" si="1"/>
        <v>0.3837099599089569</v>
      </c>
      <c r="J234" s="10">
        <f t="shared" si="2"/>
        <v>12.733737607598128</v>
      </c>
      <c r="K234" s="11">
        <f t="shared" si="23"/>
        <v>3.0133333333333328</v>
      </c>
      <c r="L234" s="9">
        <f t="shared" si="13"/>
        <v>3.0133333333333328</v>
      </c>
      <c r="M234" s="9">
        <f t="shared" si="4"/>
        <v>3.01</v>
      </c>
      <c r="N234" s="9">
        <f t="shared" si="5"/>
        <v>3.01</v>
      </c>
      <c r="O234" s="10"/>
    </row>
    <row r="235" spans="1:15" s="16" customFormat="1" ht="15">
      <c r="A235" s="33">
        <v>190</v>
      </c>
      <c r="B235" s="8" t="s">
        <v>237</v>
      </c>
      <c r="C235" s="8" t="s">
        <v>9</v>
      </c>
      <c r="D235" s="8">
        <v>1</v>
      </c>
      <c r="E235" s="23">
        <v>3.31</v>
      </c>
      <c r="F235" s="23">
        <v>3.15</v>
      </c>
      <c r="G235" s="23">
        <v>2.8</v>
      </c>
      <c r="H235" s="9">
        <f t="shared" si="0"/>
        <v>3.0866666666666664</v>
      </c>
      <c r="I235" s="10">
        <f t="shared" si="1"/>
        <v>0.26083200212652852</v>
      </c>
      <c r="J235" s="10">
        <f t="shared" si="2"/>
        <v>8.4502808464318093</v>
      </c>
      <c r="K235" s="11">
        <f t="shared" si="23"/>
        <v>3.0866666666666664</v>
      </c>
      <c r="L235" s="9">
        <f t="shared" si="13"/>
        <v>3.0866666666666664</v>
      </c>
      <c r="M235" s="9">
        <f t="shared" si="4"/>
        <v>3.09</v>
      </c>
      <c r="N235" s="9">
        <f t="shared" si="5"/>
        <v>3.09</v>
      </c>
      <c r="O235" s="10"/>
    </row>
    <row r="236" spans="1:15" s="16" customFormat="1" ht="15">
      <c r="A236" s="33">
        <v>191</v>
      </c>
      <c r="B236" s="8" t="s">
        <v>238</v>
      </c>
      <c r="C236" s="8" t="s">
        <v>9</v>
      </c>
      <c r="D236" s="8">
        <v>1</v>
      </c>
      <c r="E236" s="23">
        <v>3.31</v>
      </c>
      <c r="F236" s="23">
        <v>3.15</v>
      </c>
      <c r="G236" s="23">
        <v>2.02</v>
      </c>
      <c r="H236" s="9">
        <f t="shared" si="0"/>
        <v>2.8266666666666667</v>
      </c>
      <c r="I236" s="10">
        <f t="shared" si="1"/>
        <v>0.7031595361888604</v>
      </c>
      <c r="J236" s="10">
        <f t="shared" si="2"/>
        <v>24.875926987813457</v>
      </c>
      <c r="K236" s="11">
        <f t="shared" si="23"/>
        <v>2.8266666666666667</v>
      </c>
      <c r="L236" s="9">
        <f t="shared" si="13"/>
        <v>2.8266666666666667</v>
      </c>
      <c r="M236" s="9">
        <f t="shared" si="4"/>
        <v>2.83</v>
      </c>
      <c r="N236" s="9">
        <f t="shared" si="5"/>
        <v>2.83</v>
      </c>
      <c r="O236" s="10"/>
    </row>
    <row r="237" spans="1:15" s="16" customFormat="1" ht="15">
      <c r="A237" s="33">
        <v>192</v>
      </c>
      <c r="B237" s="8" t="s">
        <v>239</v>
      </c>
      <c r="C237" s="8" t="s">
        <v>9</v>
      </c>
      <c r="D237" s="8">
        <v>1</v>
      </c>
      <c r="E237" s="23">
        <v>4.41</v>
      </c>
      <c r="F237" s="23">
        <v>4.2</v>
      </c>
      <c r="G237" s="23">
        <v>3.36</v>
      </c>
      <c r="H237" s="9">
        <f t="shared" si="0"/>
        <v>3.9899999999999998</v>
      </c>
      <c r="I237" s="10">
        <f t="shared" si="1"/>
        <v>0.5556077753235642</v>
      </c>
      <c r="J237" s="10">
        <f t="shared" si="2"/>
        <v>13.925006900339957</v>
      </c>
      <c r="K237" s="11">
        <f t="shared" si="23"/>
        <v>3.9899999999999993</v>
      </c>
      <c r="L237" s="9">
        <f t="shared" si="13"/>
        <v>3.9899999999999993</v>
      </c>
      <c r="M237" s="9">
        <f t="shared" si="4"/>
        <v>3.99</v>
      </c>
      <c r="N237" s="9">
        <f t="shared" si="5"/>
        <v>3.99</v>
      </c>
      <c r="O237" s="10"/>
    </row>
    <row r="238" spans="1:15" s="16" customFormat="1" ht="15">
      <c r="A238" s="33">
        <v>193</v>
      </c>
      <c r="B238" s="8" t="s">
        <v>240</v>
      </c>
      <c r="C238" s="8" t="s">
        <v>9</v>
      </c>
      <c r="D238" s="8">
        <v>1</v>
      </c>
      <c r="E238" s="23">
        <v>3.75</v>
      </c>
      <c r="F238" s="23">
        <v>3.57</v>
      </c>
      <c r="G238" s="23">
        <v>3.14</v>
      </c>
      <c r="H238" s="9">
        <f t="shared" si="0"/>
        <v>3.4866666666666668</v>
      </c>
      <c r="I238" s="10">
        <f t="shared" si="1"/>
        <v>0.31342197327777338</v>
      </c>
      <c r="J238" s="10">
        <f t="shared" si="2"/>
        <v>8.9891579333969425</v>
      </c>
      <c r="K238" s="11">
        <f t="shared" si="23"/>
        <v>3.4866666666666668</v>
      </c>
      <c r="L238" s="9">
        <f t="shared" si="13"/>
        <v>3.4866666666666668</v>
      </c>
      <c r="M238" s="9">
        <f t="shared" si="4"/>
        <v>3.49</v>
      </c>
      <c r="N238" s="9">
        <f t="shared" si="5"/>
        <v>3.49</v>
      </c>
      <c r="O238" s="10"/>
    </row>
    <row r="239" spans="1:15" s="16" customFormat="1" ht="15">
      <c r="A239" s="33">
        <v>194</v>
      </c>
      <c r="B239" s="8" t="s">
        <v>241</v>
      </c>
      <c r="C239" s="8" t="s">
        <v>9</v>
      </c>
      <c r="D239" s="8">
        <v>1</v>
      </c>
      <c r="E239" s="23">
        <v>6.62</v>
      </c>
      <c r="F239" s="23">
        <v>6.3</v>
      </c>
      <c r="G239" s="23">
        <v>4.26</v>
      </c>
      <c r="H239" s="9">
        <f t="shared" si="0"/>
        <v>5.7266666666666666</v>
      </c>
      <c r="I239" s="10">
        <f t="shared" si="1"/>
        <v>1.2802083163818823</v>
      </c>
      <c r="J239" s="10">
        <f t="shared" si="2"/>
        <v>22.35520924997466</v>
      </c>
      <c r="K239" s="11">
        <f t="shared" si="23"/>
        <v>5.7266666666666666</v>
      </c>
      <c r="L239" s="9">
        <f t="shared" si="13"/>
        <v>5.7266666666666666</v>
      </c>
      <c r="M239" s="9">
        <f t="shared" si="4"/>
        <v>5.73</v>
      </c>
      <c r="N239" s="9">
        <f t="shared" si="5"/>
        <v>5.73</v>
      </c>
      <c r="O239" s="10"/>
    </row>
    <row r="240" spans="1:15" s="16" customFormat="1" ht="15">
      <c r="A240" s="33">
        <v>195</v>
      </c>
      <c r="B240" s="8" t="s">
        <v>242</v>
      </c>
      <c r="C240" s="8" t="s">
        <v>9</v>
      </c>
      <c r="D240" s="8">
        <v>1</v>
      </c>
      <c r="E240" s="23">
        <v>4.41</v>
      </c>
      <c r="F240" s="23">
        <v>4.2</v>
      </c>
      <c r="G240" s="23">
        <v>3.92</v>
      </c>
      <c r="H240" s="9">
        <f t="shared" si="0"/>
        <v>4.1766666666666667</v>
      </c>
      <c r="I240" s="10">
        <f t="shared" si="1"/>
        <v>0.24583192089989736</v>
      </c>
      <c r="J240" s="10">
        <f t="shared" si="2"/>
        <v>5.8858400853925943</v>
      </c>
      <c r="K240" s="11">
        <f t="shared" si="23"/>
        <v>4.1766666666666659</v>
      </c>
      <c r="L240" s="9">
        <f t="shared" si="13"/>
        <v>4.1766666666666659</v>
      </c>
      <c r="M240" s="9">
        <f t="shared" si="4"/>
        <v>4.18</v>
      </c>
      <c r="N240" s="9">
        <f t="shared" si="5"/>
        <v>4.18</v>
      </c>
      <c r="O240" s="10"/>
    </row>
    <row r="241" spans="1:15" s="16" customFormat="1" ht="15">
      <c r="A241" s="33">
        <v>196</v>
      </c>
      <c r="B241" s="8" t="s">
        <v>243</v>
      </c>
      <c r="C241" s="8" t="s">
        <v>9</v>
      </c>
      <c r="D241" s="8">
        <v>1</v>
      </c>
      <c r="E241" s="23">
        <v>88.2</v>
      </c>
      <c r="F241" s="23">
        <v>84</v>
      </c>
      <c r="G241" s="23">
        <v>54.88</v>
      </c>
      <c r="H241" s="9">
        <f t="shared" si="0"/>
        <v>75.693333333333328</v>
      </c>
      <c r="I241" s="10">
        <f t="shared" si="1"/>
        <v>18.146794023555053</v>
      </c>
      <c r="J241" s="10">
        <f t="shared" si="2"/>
        <v>23.974098146320753</v>
      </c>
      <c r="K241" s="11">
        <f t="shared" si="23"/>
        <v>75.693333333333328</v>
      </c>
      <c r="L241" s="9">
        <f t="shared" si="13"/>
        <v>75.693333333333328</v>
      </c>
      <c r="M241" s="9">
        <f t="shared" si="4"/>
        <v>75.69</v>
      </c>
      <c r="N241" s="9">
        <f t="shared" si="5"/>
        <v>75.69</v>
      </c>
      <c r="O241" s="10"/>
    </row>
    <row r="242" spans="1:15" s="16" customFormat="1" ht="15">
      <c r="A242" s="33">
        <v>197</v>
      </c>
      <c r="B242" s="8" t="s">
        <v>244</v>
      </c>
      <c r="C242" s="8" t="s">
        <v>9</v>
      </c>
      <c r="D242" s="8">
        <v>1</v>
      </c>
      <c r="E242" s="23">
        <v>6.62</v>
      </c>
      <c r="F242" s="23">
        <v>6.3</v>
      </c>
      <c r="G242" s="23">
        <v>7.84</v>
      </c>
      <c r="H242" s="9">
        <f t="shared" si="0"/>
        <v>6.919999999999999</v>
      </c>
      <c r="I242" s="10">
        <f t="shared" si="1"/>
        <v>0.81264998615640172</v>
      </c>
      <c r="J242" s="10">
        <f t="shared" si="2"/>
        <v>11.743496909774592</v>
      </c>
      <c r="K242" s="11">
        <f t="shared" si="23"/>
        <v>6.919999999999999</v>
      </c>
      <c r="L242" s="9">
        <f t="shared" si="13"/>
        <v>6.919999999999999</v>
      </c>
      <c r="M242" s="9">
        <f t="shared" si="4"/>
        <v>6.92</v>
      </c>
      <c r="N242" s="9">
        <f t="shared" si="5"/>
        <v>6.92</v>
      </c>
      <c r="O242" s="10"/>
    </row>
    <row r="243" spans="1:15" s="16" customFormat="1" ht="15">
      <c r="A243" s="33">
        <v>198</v>
      </c>
      <c r="B243" s="8" t="s">
        <v>245</v>
      </c>
      <c r="C243" s="8" t="s">
        <v>9</v>
      </c>
      <c r="D243" s="8">
        <v>1</v>
      </c>
      <c r="E243" s="23">
        <v>7.72</v>
      </c>
      <c r="F243" s="23">
        <v>7.35</v>
      </c>
      <c r="G243" s="23">
        <v>7.06</v>
      </c>
      <c r="H243" s="9">
        <f t="shared" si="0"/>
        <v>7.376666666666666</v>
      </c>
      <c r="I243" s="10">
        <f t="shared" si="1"/>
        <v>0.33080709383768264</v>
      </c>
      <c r="J243" s="10">
        <f t="shared" si="2"/>
        <v>4.4845064686536285</v>
      </c>
      <c r="K243" s="11">
        <f t="shared" si="23"/>
        <v>7.376666666666666</v>
      </c>
      <c r="L243" s="9">
        <f t="shared" si="13"/>
        <v>7.376666666666666</v>
      </c>
      <c r="M243" s="9">
        <f t="shared" si="4"/>
        <v>7.38</v>
      </c>
      <c r="N243" s="9">
        <f t="shared" si="5"/>
        <v>7.38</v>
      </c>
      <c r="O243" s="10"/>
    </row>
    <row r="244" spans="1:15" s="16" customFormat="1" ht="15">
      <c r="A244" s="33">
        <v>199</v>
      </c>
      <c r="B244" s="8" t="s">
        <v>246</v>
      </c>
      <c r="C244" s="8" t="s">
        <v>9</v>
      </c>
      <c r="D244" s="8">
        <v>1</v>
      </c>
      <c r="E244" s="23">
        <v>6.62</v>
      </c>
      <c r="F244" s="23">
        <v>6.3</v>
      </c>
      <c r="G244" s="23">
        <v>3.81</v>
      </c>
      <c r="H244" s="9">
        <f t="shared" si="0"/>
        <v>5.5766666666666671</v>
      </c>
      <c r="I244" s="10">
        <f t="shared" si="1"/>
        <v>1.5383215961993555</v>
      </c>
      <c r="J244" s="10">
        <f t="shared" si="2"/>
        <v>27.584965861315396</v>
      </c>
      <c r="K244" s="11">
        <f t="shared" si="23"/>
        <v>5.5766666666666662</v>
      </c>
      <c r="L244" s="9">
        <f t="shared" si="13"/>
        <v>5.5766666666666662</v>
      </c>
      <c r="M244" s="9">
        <f t="shared" si="4"/>
        <v>5.58</v>
      </c>
      <c r="N244" s="9">
        <f t="shared" si="5"/>
        <v>5.58</v>
      </c>
      <c r="O244" s="10"/>
    </row>
    <row r="245" spans="1:15" s="16" customFormat="1" ht="15">
      <c r="A245" s="33">
        <v>200</v>
      </c>
      <c r="B245" s="8" t="s">
        <v>247</v>
      </c>
      <c r="C245" s="8" t="s">
        <v>9</v>
      </c>
      <c r="D245" s="8">
        <v>1</v>
      </c>
      <c r="E245" s="23">
        <v>4.41</v>
      </c>
      <c r="F245" s="23">
        <v>4.2</v>
      </c>
      <c r="G245" s="23">
        <v>2.58</v>
      </c>
      <c r="H245" s="9">
        <f t="shared" si="0"/>
        <v>3.73</v>
      </c>
      <c r="I245" s="10">
        <f t="shared" si="1"/>
        <v>1.0014489502715553</v>
      </c>
      <c r="J245" s="10">
        <f t="shared" si="2"/>
        <v>26.848497326315158</v>
      </c>
      <c r="K245" s="11">
        <f t="shared" si="23"/>
        <v>3.7299999999999995</v>
      </c>
      <c r="L245" s="9">
        <f t="shared" si="13"/>
        <v>3.7299999999999995</v>
      </c>
      <c r="M245" s="9">
        <f t="shared" si="4"/>
        <v>3.73</v>
      </c>
      <c r="N245" s="9">
        <f t="shared" si="5"/>
        <v>3.73</v>
      </c>
      <c r="O245" s="10"/>
    </row>
    <row r="246" spans="1:15" s="16" customFormat="1" ht="15">
      <c r="A246" s="33">
        <v>201</v>
      </c>
      <c r="B246" s="8" t="s">
        <v>248</v>
      </c>
      <c r="C246" s="8" t="s">
        <v>9</v>
      </c>
      <c r="D246" s="8">
        <v>1</v>
      </c>
      <c r="E246" s="23">
        <v>11.03</v>
      </c>
      <c r="F246" s="23">
        <v>10.5</v>
      </c>
      <c r="G246" s="23">
        <v>9.9700000000000006</v>
      </c>
      <c r="H246" s="9">
        <f t="shared" si="0"/>
        <v>10.5</v>
      </c>
      <c r="I246" s="10">
        <f t="shared" si="1"/>
        <v>0.52999999999999936</v>
      </c>
      <c r="J246" s="10">
        <f t="shared" si="2"/>
        <v>5.0476190476190421</v>
      </c>
      <c r="K246" s="11">
        <f t="shared" si="23"/>
        <v>10.5</v>
      </c>
      <c r="L246" s="9">
        <f t="shared" si="13"/>
        <v>10.5</v>
      </c>
      <c r="M246" s="9">
        <f t="shared" si="4"/>
        <v>10.5</v>
      </c>
      <c r="N246" s="9">
        <f t="shared" si="5"/>
        <v>10.5</v>
      </c>
      <c r="O246" s="10"/>
    </row>
    <row r="247" spans="1:15" s="16" customFormat="1" ht="15">
      <c r="A247" s="33">
        <v>202</v>
      </c>
      <c r="B247" s="8" t="s">
        <v>249</v>
      </c>
      <c r="C247" s="8" t="s">
        <v>9</v>
      </c>
      <c r="D247" s="8">
        <v>1</v>
      </c>
      <c r="E247" s="23">
        <v>8.82</v>
      </c>
      <c r="F247" s="23">
        <v>8.4</v>
      </c>
      <c r="G247" s="23">
        <v>6.83</v>
      </c>
      <c r="H247" s="9">
        <f t="shared" si="0"/>
        <v>8.0166666666666657</v>
      </c>
      <c r="I247" s="10">
        <f t="shared" si="1"/>
        <v>1.048920079573908</v>
      </c>
      <c r="J247" s="10">
        <f t="shared" si="2"/>
        <v>13.084242156847086</v>
      </c>
      <c r="K247" s="11">
        <f t="shared" si="23"/>
        <v>8.0166666666666657</v>
      </c>
      <c r="L247" s="9">
        <f t="shared" si="13"/>
        <v>8.0166666666666657</v>
      </c>
      <c r="M247" s="9">
        <f t="shared" si="4"/>
        <v>8.02</v>
      </c>
      <c r="N247" s="9">
        <f t="shared" si="5"/>
        <v>8.02</v>
      </c>
      <c r="O247" s="10"/>
    </row>
    <row r="248" spans="1:15" s="16" customFormat="1" ht="15">
      <c r="A248" s="33">
        <v>203</v>
      </c>
      <c r="B248" s="8" t="s">
        <v>250</v>
      </c>
      <c r="C248" s="8" t="s">
        <v>9</v>
      </c>
      <c r="D248" s="8">
        <v>1</v>
      </c>
      <c r="E248" s="23">
        <v>4.41</v>
      </c>
      <c r="F248" s="23">
        <v>4.2</v>
      </c>
      <c r="G248" s="23">
        <v>3.36</v>
      </c>
      <c r="H248" s="9">
        <f t="shared" si="0"/>
        <v>3.9899999999999998</v>
      </c>
      <c r="I248" s="10">
        <f t="shared" si="1"/>
        <v>0.5556077753235642</v>
      </c>
      <c r="J248" s="10">
        <f t="shared" si="2"/>
        <v>13.925006900339957</v>
      </c>
      <c r="K248" s="11">
        <f t="shared" si="23"/>
        <v>3.9899999999999993</v>
      </c>
      <c r="L248" s="9">
        <f t="shared" si="13"/>
        <v>3.9899999999999993</v>
      </c>
      <c r="M248" s="9">
        <f t="shared" si="4"/>
        <v>3.99</v>
      </c>
      <c r="N248" s="9">
        <f t="shared" si="5"/>
        <v>3.99</v>
      </c>
      <c r="O248" s="10"/>
    </row>
    <row r="249" spans="1:15" s="16" customFormat="1" ht="15">
      <c r="A249" s="33">
        <v>204</v>
      </c>
      <c r="B249" s="8" t="s">
        <v>251</v>
      </c>
      <c r="C249" s="8" t="s">
        <v>9</v>
      </c>
      <c r="D249" s="8">
        <v>1</v>
      </c>
      <c r="E249" s="23">
        <v>12.13</v>
      </c>
      <c r="F249" s="23">
        <v>11.55</v>
      </c>
      <c r="G249" s="23">
        <v>10.75</v>
      </c>
      <c r="H249" s="9">
        <f>AVERAGE(E249:G249)</f>
        <v>11.476666666666667</v>
      </c>
      <c r="I249" s="10">
        <f t="shared" si="1"/>
        <v>0.69291654139104941</v>
      </c>
      <c r="J249" s="10">
        <f t="shared" si="2"/>
        <v>6.037611455629242</v>
      </c>
      <c r="K249" s="11">
        <f t="shared" si="23"/>
        <v>11.476666666666667</v>
      </c>
      <c r="L249" s="9">
        <f t="shared" si="13"/>
        <v>11.476666666666667</v>
      </c>
      <c r="M249" s="9">
        <f t="shared" si="4"/>
        <v>11.48</v>
      </c>
      <c r="N249" s="9">
        <f t="shared" si="5"/>
        <v>11.48</v>
      </c>
      <c r="O249" s="10"/>
    </row>
    <row r="250" spans="1:15" s="16" customFormat="1" ht="15">
      <c r="A250" s="33">
        <v>205</v>
      </c>
      <c r="B250" s="8" t="s">
        <v>252</v>
      </c>
      <c r="C250" s="8" t="s">
        <v>9</v>
      </c>
      <c r="D250" s="8">
        <v>1</v>
      </c>
      <c r="E250" s="23">
        <v>4.41</v>
      </c>
      <c r="F250" s="23">
        <v>4.2</v>
      </c>
      <c r="G250" s="23">
        <v>2.91</v>
      </c>
      <c r="H250" s="9">
        <f t="shared" si="0"/>
        <v>3.84</v>
      </c>
      <c r="I250" s="10">
        <f t="shared" si="1"/>
        <v>0.81221918224085299</v>
      </c>
      <c r="J250" s="10">
        <f t="shared" si="2"/>
        <v>21.151541204188881</v>
      </c>
      <c r="K250" s="11">
        <f t="shared" si="23"/>
        <v>3.84</v>
      </c>
      <c r="L250" s="9">
        <f t="shared" si="13"/>
        <v>3.84</v>
      </c>
      <c r="M250" s="9">
        <f t="shared" si="4"/>
        <v>3.84</v>
      </c>
      <c r="N250" s="9">
        <f t="shared" si="5"/>
        <v>3.84</v>
      </c>
      <c r="O250" s="10"/>
    </row>
    <row r="251" spans="1:15" s="16" customFormat="1" ht="15">
      <c r="A251" s="33">
        <v>206</v>
      </c>
      <c r="B251" s="8" t="s">
        <v>253</v>
      </c>
      <c r="C251" s="8" t="s">
        <v>9</v>
      </c>
      <c r="D251" s="8">
        <v>1</v>
      </c>
      <c r="E251" s="23">
        <v>3.31</v>
      </c>
      <c r="F251" s="23">
        <v>3.15</v>
      </c>
      <c r="G251" s="23">
        <v>4.37</v>
      </c>
      <c r="H251" s="9">
        <f t="shared" si="0"/>
        <v>3.61</v>
      </c>
      <c r="I251" s="10">
        <f t="shared" si="1"/>
        <v>0.6630233781700311</v>
      </c>
      <c r="J251" s="10">
        <f t="shared" si="2"/>
        <v>18.366298564266788</v>
      </c>
      <c r="K251" s="11">
        <f t="shared" si="23"/>
        <v>3.61</v>
      </c>
      <c r="L251" s="9">
        <f t="shared" si="13"/>
        <v>3.61</v>
      </c>
      <c r="M251" s="9">
        <f t="shared" si="4"/>
        <v>3.61</v>
      </c>
      <c r="N251" s="9">
        <f t="shared" si="5"/>
        <v>3.61</v>
      </c>
      <c r="O251" s="10"/>
    </row>
    <row r="252" spans="1:15" s="16" customFormat="1" ht="15">
      <c r="A252" s="33">
        <v>207</v>
      </c>
      <c r="B252" s="8" t="s">
        <v>254</v>
      </c>
      <c r="C252" s="8" t="s">
        <v>9</v>
      </c>
      <c r="D252" s="8">
        <v>1</v>
      </c>
      <c r="E252" s="23">
        <v>4.41</v>
      </c>
      <c r="F252" s="23">
        <v>4.2</v>
      </c>
      <c r="G252" s="23">
        <v>4.1399999999999997</v>
      </c>
      <c r="H252" s="9">
        <f t="shared" si="0"/>
        <v>4.25</v>
      </c>
      <c r="I252" s="10">
        <f t="shared" si="1"/>
        <v>0.14177446878757843</v>
      </c>
      <c r="J252" s="10">
        <f t="shared" si="2"/>
        <v>3.3358698538253746</v>
      </c>
      <c r="K252" s="11">
        <f t="shared" si="23"/>
        <v>4.25</v>
      </c>
      <c r="L252" s="9">
        <f t="shared" si="13"/>
        <v>4.25</v>
      </c>
      <c r="M252" s="9">
        <f t="shared" si="4"/>
        <v>4.25</v>
      </c>
      <c r="N252" s="9">
        <f t="shared" si="5"/>
        <v>4.25</v>
      </c>
      <c r="O252" s="10"/>
    </row>
    <row r="253" spans="1:15" s="16" customFormat="1" ht="15">
      <c r="A253" s="33">
        <v>208</v>
      </c>
      <c r="B253" s="8" t="s">
        <v>255</v>
      </c>
      <c r="C253" s="8" t="s">
        <v>9</v>
      </c>
      <c r="D253" s="8">
        <v>1</v>
      </c>
      <c r="E253" s="23">
        <v>3.75</v>
      </c>
      <c r="F253" s="23">
        <v>3.57</v>
      </c>
      <c r="G253" s="23">
        <v>3.14</v>
      </c>
      <c r="H253" s="9">
        <f t="shared" si="0"/>
        <v>3.4866666666666668</v>
      </c>
      <c r="I253" s="10">
        <f t="shared" si="1"/>
        <v>0.31342197327777338</v>
      </c>
      <c r="J253" s="10">
        <f t="shared" si="2"/>
        <v>8.9891579333969425</v>
      </c>
      <c r="K253" s="11">
        <f t="shared" si="23"/>
        <v>3.4866666666666668</v>
      </c>
      <c r="L253" s="9">
        <f t="shared" si="13"/>
        <v>3.4866666666666668</v>
      </c>
      <c r="M253" s="9">
        <f t="shared" si="4"/>
        <v>3.49</v>
      </c>
      <c r="N253" s="9">
        <f t="shared" si="5"/>
        <v>3.49</v>
      </c>
      <c r="O253" s="10"/>
    </row>
    <row r="254" spans="1:15" s="16" customFormat="1" ht="15">
      <c r="A254" s="33">
        <v>209</v>
      </c>
      <c r="B254" s="8" t="s">
        <v>256</v>
      </c>
      <c r="C254" s="8" t="s">
        <v>9</v>
      </c>
      <c r="D254" s="8">
        <v>1</v>
      </c>
      <c r="E254" s="23">
        <v>4.41</v>
      </c>
      <c r="F254" s="23">
        <v>4.2</v>
      </c>
      <c r="G254" s="23">
        <v>4.4800000000000004</v>
      </c>
      <c r="H254" s="9">
        <f t="shared" si="0"/>
        <v>4.3633333333333333</v>
      </c>
      <c r="I254" s="10">
        <f t="shared" si="1"/>
        <v>0.14571661996262938</v>
      </c>
      <c r="J254" s="10">
        <f t="shared" si="2"/>
        <v>3.339571122138183</v>
      </c>
      <c r="K254" s="11">
        <f t="shared" si="23"/>
        <v>4.3633333333333333</v>
      </c>
      <c r="L254" s="9">
        <f t="shared" si="13"/>
        <v>4.3633333333333333</v>
      </c>
      <c r="M254" s="9">
        <f t="shared" si="4"/>
        <v>4.3600000000000003</v>
      </c>
      <c r="N254" s="9">
        <f t="shared" si="5"/>
        <v>4.3600000000000003</v>
      </c>
      <c r="O254" s="10"/>
    </row>
    <row r="255" spans="1:15" s="16" customFormat="1" ht="15">
      <c r="A255" s="33">
        <v>210</v>
      </c>
      <c r="B255" s="8" t="s">
        <v>257</v>
      </c>
      <c r="C255" s="8" t="s">
        <v>9</v>
      </c>
      <c r="D255" s="8">
        <v>1</v>
      </c>
      <c r="E255" s="23">
        <v>6.62</v>
      </c>
      <c r="F255" s="23">
        <v>6.3</v>
      </c>
      <c r="G255" s="23">
        <v>4.03</v>
      </c>
      <c r="H255" s="9">
        <f t="shared" si="0"/>
        <v>5.6499999999999995</v>
      </c>
      <c r="I255" s="10">
        <f t="shared" si="1"/>
        <v>1.4120552397126678</v>
      </c>
      <c r="J255" s="10">
        <f t="shared" si="2"/>
        <v>24.992128136507397</v>
      </c>
      <c r="K255" s="11">
        <f t="shared" si="23"/>
        <v>5.6499999999999995</v>
      </c>
      <c r="L255" s="9">
        <f t="shared" si="13"/>
        <v>5.6499999999999995</v>
      </c>
      <c r="M255" s="9">
        <f t="shared" si="4"/>
        <v>5.65</v>
      </c>
      <c r="N255" s="9">
        <f t="shared" si="5"/>
        <v>5.65</v>
      </c>
      <c r="O255" s="10"/>
    </row>
    <row r="256" spans="1:15" s="16" customFormat="1" ht="15">
      <c r="A256" s="33">
        <v>211</v>
      </c>
      <c r="B256" s="8" t="s">
        <v>258</v>
      </c>
      <c r="C256" s="8" t="s">
        <v>9</v>
      </c>
      <c r="D256" s="8">
        <v>1</v>
      </c>
      <c r="E256" s="23">
        <v>8.82</v>
      </c>
      <c r="F256" s="23">
        <v>8.4</v>
      </c>
      <c r="G256" s="23">
        <v>6.61</v>
      </c>
      <c r="H256" s="9">
        <f t="shared" si="0"/>
        <v>7.9433333333333325</v>
      </c>
      <c r="I256" s="10">
        <f t="shared" si="1"/>
        <v>1.1736410581320564</v>
      </c>
      <c r="J256" s="10">
        <f t="shared" si="2"/>
        <v>14.775170685674233</v>
      </c>
      <c r="K256" s="11">
        <f t="shared" si="23"/>
        <v>7.9433333333333325</v>
      </c>
      <c r="L256" s="9">
        <f t="shared" si="13"/>
        <v>7.9433333333333325</v>
      </c>
      <c r="M256" s="9">
        <f t="shared" si="4"/>
        <v>7.94</v>
      </c>
      <c r="N256" s="9">
        <f t="shared" si="5"/>
        <v>7.94</v>
      </c>
      <c r="O256" s="10"/>
    </row>
    <row r="257" spans="1:15" s="16" customFormat="1" ht="15">
      <c r="A257" s="33">
        <v>212</v>
      </c>
      <c r="B257" s="8" t="s">
        <v>259</v>
      </c>
      <c r="C257" s="8" t="s">
        <v>9</v>
      </c>
      <c r="D257" s="8">
        <v>1</v>
      </c>
      <c r="E257" s="23">
        <v>7.72</v>
      </c>
      <c r="F257" s="23">
        <v>7.35</v>
      </c>
      <c r="G257" s="23">
        <v>6.61</v>
      </c>
      <c r="H257" s="9">
        <f t="shared" si="0"/>
        <v>7.2266666666666666</v>
      </c>
      <c r="I257" s="10">
        <f t="shared" si="1"/>
        <v>0.56518433571121995</v>
      </c>
      <c r="J257" s="10">
        <f t="shared" si="2"/>
        <v>7.8208164535685425</v>
      </c>
      <c r="K257" s="11">
        <f t="shared" si="23"/>
        <v>7.2266666666666666</v>
      </c>
      <c r="L257" s="9">
        <f t="shared" si="13"/>
        <v>7.2266666666666666</v>
      </c>
      <c r="M257" s="9">
        <f t="shared" si="4"/>
        <v>7.23</v>
      </c>
      <c r="N257" s="9">
        <f t="shared" si="5"/>
        <v>7.23</v>
      </c>
      <c r="O257" s="10"/>
    </row>
    <row r="258" spans="1:15" s="16" customFormat="1" ht="15">
      <c r="A258" s="33">
        <v>213</v>
      </c>
      <c r="B258" s="8" t="s">
        <v>260</v>
      </c>
      <c r="C258" s="8" t="s">
        <v>9</v>
      </c>
      <c r="D258" s="8">
        <v>1</v>
      </c>
      <c r="E258" s="23">
        <v>82.69</v>
      </c>
      <c r="F258" s="23">
        <v>78.75</v>
      </c>
      <c r="G258" s="23">
        <v>82.21</v>
      </c>
      <c r="H258" s="9">
        <f t="shared" si="0"/>
        <v>81.216666666666654</v>
      </c>
      <c r="I258" s="10">
        <f t="shared" si="1"/>
        <v>2.1496356280386975</v>
      </c>
      <c r="J258" s="10">
        <f t="shared" si="2"/>
        <v>2.6467912514328313</v>
      </c>
      <c r="K258" s="11">
        <f t="shared" si="23"/>
        <v>81.216666666666654</v>
      </c>
      <c r="L258" s="9">
        <f t="shared" si="13"/>
        <v>81.216666666666654</v>
      </c>
      <c r="M258" s="9">
        <f t="shared" si="4"/>
        <v>81.22</v>
      </c>
      <c r="N258" s="9">
        <f t="shared" si="5"/>
        <v>81.22</v>
      </c>
      <c r="O258" s="10"/>
    </row>
    <row r="259" spans="1:15" s="16" customFormat="1" ht="15">
      <c r="A259" s="33">
        <v>214</v>
      </c>
      <c r="B259" s="8" t="s">
        <v>261</v>
      </c>
      <c r="C259" s="8" t="s">
        <v>9</v>
      </c>
      <c r="D259" s="8">
        <v>1</v>
      </c>
      <c r="E259" s="23">
        <v>3.31</v>
      </c>
      <c r="F259" s="23">
        <v>3.15</v>
      </c>
      <c r="G259" s="23">
        <v>2.8</v>
      </c>
      <c r="H259" s="9">
        <f t="shared" si="0"/>
        <v>3.0866666666666664</v>
      </c>
      <c r="I259" s="10">
        <f t="shared" si="1"/>
        <v>0.26083200212652852</v>
      </c>
      <c r="J259" s="10">
        <f t="shared" si="2"/>
        <v>8.4502808464318093</v>
      </c>
      <c r="K259" s="11">
        <f t="shared" si="23"/>
        <v>3.0866666666666664</v>
      </c>
      <c r="L259" s="9">
        <f t="shared" si="13"/>
        <v>3.0866666666666664</v>
      </c>
      <c r="M259" s="9">
        <f t="shared" si="4"/>
        <v>3.09</v>
      </c>
      <c r="N259" s="9">
        <f t="shared" si="5"/>
        <v>3.09</v>
      </c>
      <c r="O259" s="10"/>
    </row>
    <row r="260" spans="1:15" s="16" customFormat="1" ht="15">
      <c r="A260" s="33">
        <v>215</v>
      </c>
      <c r="B260" s="8" t="s">
        <v>262</v>
      </c>
      <c r="C260" s="8" t="s">
        <v>9</v>
      </c>
      <c r="D260" s="8">
        <v>1</v>
      </c>
      <c r="E260" s="23">
        <v>4.41</v>
      </c>
      <c r="F260" s="23">
        <v>4.2</v>
      </c>
      <c r="G260" s="23">
        <v>2.8</v>
      </c>
      <c r="H260" s="9">
        <f t="shared" si="0"/>
        <v>3.8033333333333332</v>
      </c>
      <c r="I260" s="10">
        <f t="shared" si="1"/>
        <v>0.87523330223051599</v>
      </c>
      <c r="J260" s="10">
        <f t="shared" si="2"/>
        <v>23.012269120872464</v>
      </c>
      <c r="K260" s="11">
        <f t="shared" si="23"/>
        <v>3.8033333333333332</v>
      </c>
      <c r="L260" s="9">
        <f t="shared" si="13"/>
        <v>3.8033333333333332</v>
      </c>
      <c r="M260" s="9">
        <f t="shared" si="4"/>
        <v>3.8</v>
      </c>
      <c r="N260" s="9">
        <f t="shared" si="5"/>
        <v>3.8</v>
      </c>
      <c r="O260" s="10"/>
    </row>
    <row r="261" spans="1:15" s="16" customFormat="1" ht="15">
      <c r="A261" s="33">
        <v>216</v>
      </c>
      <c r="B261" s="8" t="s">
        <v>263</v>
      </c>
      <c r="C261" s="8" t="s">
        <v>9</v>
      </c>
      <c r="D261" s="8">
        <v>1</v>
      </c>
      <c r="E261" s="23">
        <v>7.72</v>
      </c>
      <c r="F261" s="23">
        <v>7.35</v>
      </c>
      <c r="G261" s="23">
        <v>8.51</v>
      </c>
      <c r="H261" s="9">
        <f t="shared" si="0"/>
        <v>7.8599999999999994</v>
      </c>
      <c r="I261" s="10">
        <f t="shared" si="1"/>
        <v>0.59253691868102198</v>
      </c>
      <c r="J261" s="10">
        <f t="shared" si="2"/>
        <v>7.5386376422521888</v>
      </c>
      <c r="K261" s="11">
        <f t="shared" si="23"/>
        <v>7.8599999999999994</v>
      </c>
      <c r="L261" s="9">
        <f t="shared" si="13"/>
        <v>7.8599999999999994</v>
      </c>
      <c r="M261" s="9">
        <f t="shared" si="4"/>
        <v>7.86</v>
      </c>
      <c r="N261" s="9">
        <f t="shared" si="5"/>
        <v>7.86</v>
      </c>
      <c r="O261" s="10"/>
    </row>
    <row r="262" spans="1:15" s="16" customFormat="1" ht="15">
      <c r="A262" s="33">
        <v>217</v>
      </c>
      <c r="B262" s="8" t="s">
        <v>264</v>
      </c>
      <c r="C262" s="8" t="s">
        <v>9</v>
      </c>
      <c r="D262" s="8">
        <v>1</v>
      </c>
      <c r="E262" s="23">
        <v>11.03</v>
      </c>
      <c r="F262" s="23">
        <v>10.5</v>
      </c>
      <c r="G262" s="23">
        <v>8.74</v>
      </c>
      <c r="H262" s="9">
        <f t="shared" si="0"/>
        <v>10.090000000000002</v>
      </c>
      <c r="I262" s="10">
        <f t="shared" si="1"/>
        <v>1.1987910576910386</v>
      </c>
      <c r="J262" s="10">
        <f t="shared" si="2"/>
        <v>11.88098174123923</v>
      </c>
      <c r="K262" s="11">
        <f t="shared" si="23"/>
        <v>10.09</v>
      </c>
      <c r="L262" s="9">
        <f t="shared" si="13"/>
        <v>10.09</v>
      </c>
      <c r="M262" s="9">
        <f t="shared" si="4"/>
        <v>10.09</v>
      </c>
      <c r="N262" s="9">
        <f t="shared" si="5"/>
        <v>10.09</v>
      </c>
      <c r="O262" s="10"/>
    </row>
    <row r="263" spans="1:15" s="16" customFormat="1" ht="15">
      <c r="A263" s="33">
        <v>218</v>
      </c>
      <c r="B263" s="8" t="s">
        <v>265</v>
      </c>
      <c r="C263" s="8" t="s">
        <v>9</v>
      </c>
      <c r="D263" s="8">
        <v>1</v>
      </c>
      <c r="E263" s="23">
        <v>9.92</v>
      </c>
      <c r="F263" s="23">
        <v>9.4499999999999993</v>
      </c>
      <c r="G263" s="23">
        <v>10.42</v>
      </c>
      <c r="H263" s="9">
        <f t="shared" si="0"/>
        <v>9.93</v>
      </c>
      <c r="I263" s="10">
        <f t="shared" si="1"/>
        <v>0.48507731342539645</v>
      </c>
      <c r="J263" s="10">
        <f t="shared" si="2"/>
        <v>4.8849679096213139</v>
      </c>
      <c r="K263" s="11">
        <f t="shared" si="23"/>
        <v>9.93</v>
      </c>
      <c r="L263" s="9">
        <f t="shared" si="13"/>
        <v>9.93</v>
      </c>
      <c r="M263" s="9">
        <f t="shared" si="4"/>
        <v>9.93</v>
      </c>
      <c r="N263" s="9">
        <f t="shared" si="5"/>
        <v>9.93</v>
      </c>
      <c r="O263" s="10"/>
    </row>
    <row r="264" spans="1:15" s="16" customFormat="1" ht="15">
      <c r="A264" s="33">
        <v>219</v>
      </c>
      <c r="B264" s="8" t="s">
        <v>266</v>
      </c>
      <c r="C264" s="8" t="s">
        <v>9</v>
      </c>
      <c r="D264" s="8">
        <v>1</v>
      </c>
      <c r="E264" s="23">
        <v>11.03</v>
      </c>
      <c r="F264" s="23">
        <v>10.5</v>
      </c>
      <c r="G264" s="23">
        <v>10.75</v>
      </c>
      <c r="H264" s="9">
        <f t="shared" si="0"/>
        <v>10.76</v>
      </c>
      <c r="I264" s="10">
        <f t="shared" si="1"/>
        <v>0.26514147167125668</v>
      </c>
      <c r="J264" s="10">
        <f t="shared" si="2"/>
        <v>2.464140071294207</v>
      </c>
      <c r="K264" s="11">
        <f t="shared" si="23"/>
        <v>10.76</v>
      </c>
      <c r="L264" s="9">
        <f t="shared" si="13"/>
        <v>10.76</v>
      </c>
      <c r="M264" s="9">
        <f t="shared" si="4"/>
        <v>10.76</v>
      </c>
      <c r="N264" s="9">
        <f t="shared" si="5"/>
        <v>10.76</v>
      </c>
      <c r="O264" s="10"/>
    </row>
    <row r="265" spans="1:15" s="16" customFormat="1" ht="15">
      <c r="A265" s="33">
        <v>220</v>
      </c>
      <c r="B265" s="8" t="s">
        <v>267</v>
      </c>
      <c r="C265" s="8" t="s">
        <v>9</v>
      </c>
      <c r="D265" s="8">
        <v>1</v>
      </c>
      <c r="E265" s="23">
        <v>11.03</v>
      </c>
      <c r="F265" s="23">
        <v>10.5</v>
      </c>
      <c r="G265" s="23">
        <v>10.75</v>
      </c>
      <c r="H265" s="9">
        <f t="shared" si="0"/>
        <v>10.76</v>
      </c>
      <c r="I265" s="10">
        <f t="shared" si="1"/>
        <v>0.26514147167125668</v>
      </c>
      <c r="J265" s="10">
        <f t="shared" si="2"/>
        <v>2.464140071294207</v>
      </c>
      <c r="K265" s="11">
        <f t="shared" si="23"/>
        <v>10.76</v>
      </c>
      <c r="L265" s="9">
        <f t="shared" si="13"/>
        <v>10.76</v>
      </c>
      <c r="M265" s="9">
        <f t="shared" si="4"/>
        <v>10.76</v>
      </c>
      <c r="N265" s="9">
        <f t="shared" si="5"/>
        <v>10.76</v>
      </c>
      <c r="O265" s="10"/>
    </row>
    <row r="266" spans="1:15" s="16" customFormat="1" ht="15">
      <c r="A266" s="33">
        <v>221</v>
      </c>
      <c r="B266" s="8" t="s">
        <v>268</v>
      </c>
      <c r="C266" s="8" t="s">
        <v>9</v>
      </c>
      <c r="D266" s="8">
        <v>1</v>
      </c>
      <c r="E266" s="23">
        <v>11.03</v>
      </c>
      <c r="F266" s="23">
        <v>10.5</v>
      </c>
      <c r="G266" s="23">
        <v>10.75</v>
      </c>
      <c r="H266" s="9">
        <f t="shared" si="0"/>
        <v>10.76</v>
      </c>
      <c r="I266" s="10">
        <f t="shared" si="1"/>
        <v>0.26514147167125668</v>
      </c>
      <c r="J266" s="10">
        <f t="shared" si="2"/>
        <v>2.464140071294207</v>
      </c>
      <c r="K266" s="11">
        <f t="shared" si="23"/>
        <v>10.76</v>
      </c>
      <c r="L266" s="9">
        <f t="shared" si="13"/>
        <v>10.76</v>
      </c>
      <c r="M266" s="9">
        <f t="shared" si="4"/>
        <v>10.76</v>
      </c>
      <c r="N266" s="9">
        <f t="shared" si="5"/>
        <v>10.76</v>
      </c>
      <c r="O266" s="10"/>
    </row>
    <row r="267" spans="1:15" s="16" customFormat="1" ht="15">
      <c r="A267" s="33">
        <v>222</v>
      </c>
      <c r="B267" s="8" t="s">
        <v>269</v>
      </c>
      <c r="C267" s="8" t="s">
        <v>9</v>
      </c>
      <c r="D267" s="8">
        <v>1</v>
      </c>
      <c r="E267" s="23">
        <v>12.13</v>
      </c>
      <c r="F267" s="23">
        <v>11.55</v>
      </c>
      <c r="G267" s="23">
        <v>11.65</v>
      </c>
      <c r="H267" s="9">
        <f t="shared" si="0"/>
        <v>11.776666666666666</v>
      </c>
      <c r="I267" s="10">
        <f t="shared" si="1"/>
        <v>0.31005375877955971</v>
      </c>
      <c r="J267" s="10">
        <f t="shared" si="2"/>
        <v>2.6327802896650985</v>
      </c>
      <c r="K267" s="11">
        <f t="shared" si="23"/>
        <v>11.776666666666666</v>
      </c>
      <c r="L267" s="9">
        <f t="shared" si="13"/>
        <v>11.776666666666666</v>
      </c>
      <c r="M267" s="9">
        <f t="shared" si="4"/>
        <v>11.78</v>
      </c>
      <c r="N267" s="9">
        <f t="shared" si="5"/>
        <v>11.78</v>
      </c>
      <c r="O267" s="10"/>
    </row>
    <row r="268" spans="1:15" s="16" customFormat="1" ht="15">
      <c r="A268" s="33">
        <v>223</v>
      </c>
      <c r="B268" s="8" t="s">
        <v>270</v>
      </c>
      <c r="C268" s="8" t="s">
        <v>9</v>
      </c>
      <c r="D268" s="8">
        <v>1</v>
      </c>
      <c r="E268" s="23">
        <v>11.03</v>
      </c>
      <c r="F268" s="23">
        <v>10.5</v>
      </c>
      <c r="G268" s="23">
        <v>10.75</v>
      </c>
      <c r="H268" s="9">
        <f t="shared" si="0"/>
        <v>10.76</v>
      </c>
      <c r="I268" s="10">
        <f t="shared" si="1"/>
        <v>0.26514147167125668</v>
      </c>
      <c r="J268" s="10">
        <f t="shared" si="2"/>
        <v>2.464140071294207</v>
      </c>
      <c r="K268" s="11">
        <f t="shared" si="23"/>
        <v>10.76</v>
      </c>
      <c r="L268" s="9">
        <f t="shared" si="13"/>
        <v>10.76</v>
      </c>
      <c r="M268" s="9">
        <f t="shared" si="4"/>
        <v>10.76</v>
      </c>
      <c r="N268" s="9">
        <f t="shared" si="5"/>
        <v>10.76</v>
      </c>
      <c r="O268" s="10"/>
    </row>
    <row r="269" spans="1:15" s="16" customFormat="1" ht="15">
      <c r="A269" s="33">
        <v>224</v>
      </c>
      <c r="B269" s="8" t="s">
        <v>271</v>
      </c>
      <c r="C269" s="8" t="s">
        <v>9</v>
      </c>
      <c r="D269" s="8">
        <v>1</v>
      </c>
      <c r="E269" s="23">
        <v>6.62</v>
      </c>
      <c r="F269" s="23">
        <v>6.3</v>
      </c>
      <c r="G269" s="23">
        <v>4.59</v>
      </c>
      <c r="H269" s="9">
        <f t="shared" si="0"/>
        <v>5.836666666666666</v>
      </c>
      <c r="I269" s="10">
        <f t="shared" si="1"/>
        <v>1.0914363624753087</v>
      </c>
      <c r="J269" s="10">
        <f t="shared" si="2"/>
        <v>18.699652126932762</v>
      </c>
      <c r="K269" s="11">
        <f t="shared" si="23"/>
        <v>5.836666666666666</v>
      </c>
      <c r="L269" s="9">
        <f t="shared" si="13"/>
        <v>5.836666666666666</v>
      </c>
      <c r="M269" s="9">
        <f t="shared" si="4"/>
        <v>5.84</v>
      </c>
      <c r="N269" s="9">
        <f t="shared" si="5"/>
        <v>5.84</v>
      </c>
      <c r="O269" s="10"/>
    </row>
    <row r="270" spans="1:15" s="16" customFormat="1" ht="15">
      <c r="A270" s="33">
        <v>225</v>
      </c>
      <c r="B270" s="8" t="s">
        <v>272</v>
      </c>
      <c r="C270" s="8" t="s">
        <v>9</v>
      </c>
      <c r="D270" s="8">
        <v>1</v>
      </c>
      <c r="E270" s="23">
        <v>8.82</v>
      </c>
      <c r="F270" s="23">
        <v>8.4</v>
      </c>
      <c r="G270" s="23">
        <v>6.27</v>
      </c>
      <c r="H270" s="9">
        <f t="shared" si="0"/>
        <v>7.8299999999999992</v>
      </c>
      <c r="I270" s="10">
        <f t="shared" si="1"/>
        <v>1.3672234638127014</v>
      </c>
      <c r="J270" s="10">
        <f t="shared" si="2"/>
        <v>17.461346919702446</v>
      </c>
      <c r="K270" s="11">
        <f t="shared" si="23"/>
        <v>7.8299999999999992</v>
      </c>
      <c r="L270" s="9">
        <f t="shared" si="13"/>
        <v>7.8299999999999992</v>
      </c>
      <c r="M270" s="9">
        <f t="shared" si="4"/>
        <v>7.83</v>
      </c>
      <c r="N270" s="9">
        <f t="shared" si="5"/>
        <v>7.83</v>
      </c>
      <c r="O270" s="10"/>
    </row>
    <row r="271" spans="1:15" s="16" customFormat="1" ht="15">
      <c r="A271" s="33">
        <v>226</v>
      </c>
      <c r="B271" s="8" t="s">
        <v>273</v>
      </c>
      <c r="C271" s="8" t="s">
        <v>9</v>
      </c>
      <c r="D271" s="8">
        <v>1</v>
      </c>
      <c r="E271" s="23">
        <v>11.03</v>
      </c>
      <c r="F271" s="23">
        <v>10.5</v>
      </c>
      <c r="G271" s="23">
        <v>10.75</v>
      </c>
      <c r="H271" s="9">
        <f t="shared" si="0"/>
        <v>10.76</v>
      </c>
      <c r="I271" s="10">
        <f t="shared" si="1"/>
        <v>0.26514147167125668</v>
      </c>
      <c r="J271" s="10">
        <f t="shared" si="2"/>
        <v>2.464140071294207</v>
      </c>
      <c r="K271" s="11">
        <f t="shared" si="23"/>
        <v>10.76</v>
      </c>
      <c r="L271" s="9">
        <f t="shared" si="13"/>
        <v>10.76</v>
      </c>
      <c r="M271" s="9">
        <f t="shared" si="4"/>
        <v>10.76</v>
      </c>
      <c r="N271" s="9">
        <f t="shared" si="5"/>
        <v>10.76</v>
      </c>
      <c r="O271" s="10"/>
    </row>
    <row r="272" spans="1:15" s="16" customFormat="1" ht="15">
      <c r="A272" s="33">
        <v>227</v>
      </c>
      <c r="B272" s="8" t="s">
        <v>274</v>
      </c>
      <c r="C272" s="8" t="s">
        <v>9</v>
      </c>
      <c r="D272" s="8">
        <v>1</v>
      </c>
      <c r="E272" s="23">
        <v>11.03</v>
      </c>
      <c r="F272" s="23">
        <v>10.5</v>
      </c>
      <c r="G272" s="23">
        <v>10.86</v>
      </c>
      <c r="H272" s="9">
        <f t="shared" si="0"/>
        <v>10.796666666666667</v>
      </c>
      <c r="I272" s="10">
        <f t="shared" si="1"/>
        <v>0.2706165799305969</v>
      </c>
      <c r="J272" s="10">
        <f t="shared" si="2"/>
        <v>2.5064826791966368</v>
      </c>
      <c r="K272" s="11">
        <f t="shared" si="23"/>
        <v>10.796666666666667</v>
      </c>
      <c r="L272" s="9">
        <f t="shared" si="13"/>
        <v>10.796666666666667</v>
      </c>
      <c r="M272" s="9">
        <f t="shared" si="4"/>
        <v>10.8</v>
      </c>
      <c r="N272" s="9">
        <f t="shared" si="5"/>
        <v>10.8</v>
      </c>
      <c r="O272" s="10"/>
    </row>
    <row r="273" spans="1:15" s="16" customFormat="1" ht="15">
      <c r="A273" s="33">
        <v>228</v>
      </c>
      <c r="B273" s="8" t="s">
        <v>275</v>
      </c>
      <c r="C273" s="8" t="s">
        <v>9</v>
      </c>
      <c r="D273" s="8">
        <v>1</v>
      </c>
      <c r="E273" s="23">
        <v>4.41</v>
      </c>
      <c r="F273" s="23">
        <v>4.2</v>
      </c>
      <c r="G273" s="23">
        <v>4.1399999999999997</v>
      </c>
      <c r="H273" s="9">
        <f t="shared" si="0"/>
        <v>4.25</v>
      </c>
      <c r="I273" s="10">
        <f>SQRT(((SUM((POWER(E273-H273,2)),(POWER(F273-H273,2)),(POWER(G273-H273,2)))/(COLUMNS(E273:G273)-1))))</f>
        <v>0.14177446878757843</v>
      </c>
      <c r="J273" s="10">
        <f t="shared" si="2"/>
        <v>3.3358698538253746</v>
      </c>
      <c r="K273" s="11">
        <f t="shared" si="23"/>
        <v>4.25</v>
      </c>
      <c r="L273" s="9">
        <f t="shared" si="13"/>
        <v>4.25</v>
      </c>
      <c r="M273" s="9">
        <f t="shared" si="4"/>
        <v>4.25</v>
      </c>
      <c r="N273" s="9">
        <f t="shared" si="5"/>
        <v>4.25</v>
      </c>
      <c r="O273" s="10"/>
    </row>
    <row r="274" spans="1:15" s="16" customFormat="1" ht="15">
      <c r="A274" s="33">
        <v>229</v>
      </c>
      <c r="B274" s="8" t="s">
        <v>276</v>
      </c>
      <c r="C274" s="8" t="s">
        <v>9</v>
      </c>
      <c r="D274" s="8">
        <v>1</v>
      </c>
      <c r="E274" s="23">
        <v>11.03</v>
      </c>
      <c r="F274" s="23">
        <v>10.5</v>
      </c>
      <c r="G274" s="23">
        <v>10.75</v>
      </c>
      <c r="H274" s="9">
        <f t="shared" si="0"/>
        <v>10.76</v>
      </c>
      <c r="I274" s="10">
        <f t="shared" si="1"/>
        <v>0.26514147167125668</v>
      </c>
      <c r="J274" s="10">
        <f t="shared" si="2"/>
        <v>2.464140071294207</v>
      </c>
      <c r="K274" s="11">
        <f t="shared" si="23"/>
        <v>10.76</v>
      </c>
      <c r="L274" s="9">
        <f t="shared" si="13"/>
        <v>10.76</v>
      </c>
      <c r="M274" s="9">
        <f t="shared" si="4"/>
        <v>10.76</v>
      </c>
      <c r="N274" s="9">
        <f t="shared" si="5"/>
        <v>10.76</v>
      </c>
      <c r="O274" s="10"/>
    </row>
    <row r="275" spans="1:15" s="16" customFormat="1" ht="15">
      <c r="A275" s="33">
        <v>230</v>
      </c>
      <c r="B275" s="8" t="s">
        <v>277</v>
      </c>
      <c r="C275" s="8" t="s">
        <v>9</v>
      </c>
      <c r="D275" s="8">
        <v>1</v>
      </c>
      <c r="E275" s="23">
        <v>12.13</v>
      </c>
      <c r="F275" s="23">
        <v>11.55</v>
      </c>
      <c r="G275" s="23">
        <v>8.9600000000000009</v>
      </c>
      <c r="H275" s="9">
        <f t="shared" si="0"/>
        <v>10.88</v>
      </c>
      <c r="I275" s="10">
        <f t="shared" si="1"/>
        <v>1.6878684782885187</v>
      </c>
      <c r="J275" s="10">
        <f t="shared" si="2"/>
        <v>15.513497043093002</v>
      </c>
      <c r="K275" s="11">
        <f t="shared" si="23"/>
        <v>10.879999999999999</v>
      </c>
      <c r="L275" s="9">
        <f t="shared" si="13"/>
        <v>10.879999999999999</v>
      </c>
      <c r="M275" s="9">
        <f t="shared" si="4"/>
        <v>10.88</v>
      </c>
      <c r="N275" s="9">
        <f t="shared" si="5"/>
        <v>10.88</v>
      </c>
      <c r="O275" s="10"/>
    </row>
    <row r="276" spans="1:15" s="16" customFormat="1" ht="15">
      <c r="A276" s="33">
        <v>231</v>
      </c>
      <c r="B276" s="8" t="s">
        <v>278</v>
      </c>
      <c r="C276" s="8" t="s">
        <v>9</v>
      </c>
      <c r="D276" s="8">
        <v>1</v>
      </c>
      <c r="E276" s="23">
        <v>12.13</v>
      </c>
      <c r="F276" s="23">
        <v>11.55</v>
      </c>
      <c r="G276" s="23">
        <v>7.73</v>
      </c>
      <c r="H276" s="9">
        <f t="shared" si="0"/>
        <v>10.47</v>
      </c>
      <c r="I276" s="10">
        <f t="shared" si="1"/>
        <v>2.3905647868233983</v>
      </c>
      <c r="J276" s="10">
        <f t="shared" si="2"/>
        <v>22.832519453900652</v>
      </c>
      <c r="K276" s="11">
        <f t="shared" si="23"/>
        <v>10.469999999999999</v>
      </c>
      <c r="L276" s="9">
        <f t="shared" si="13"/>
        <v>10.469999999999999</v>
      </c>
      <c r="M276" s="9">
        <f t="shared" si="4"/>
        <v>10.47</v>
      </c>
      <c r="N276" s="9">
        <f t="shared" si="5"/>
        <v>10.47</v>
      </c>
      <c r="O276" s="10"/>
    </row>
    <row r="277" spans="1:15" s="16" customFormat="1" ht="15">
      <c r="A277" s="33">
        <v>232</v>
      </c>
      <c r="B277" s="8" t="s">
        <v>279</v>
      </c>
      <c r="C277" s="8" t="s">
        <v>9</v>
      </c>
      <c r="D277" s="8">
        <v>1</v>
      </c>
      <c r="E277" s="23">
        <v>11.03</v>
      </c>
      <c r="F277" s="23">
        <v>10.5</v>
      </c>
      <c r="G277" s="23">
        <v>6.94</v>
      </c>
      <c r="H277" s="9">
        <f t="shared" si="0"/>
        <v>9.49</v>
      </c>
      <c r="I277" s="10">
        <f t="shared" si="1"/>
        <v>2.2242077241121159</v>
      </c>
      <c r="J277" s="10">
        <f t="shared" si="2"/>
        <v>23.437383815723035</v>
      </c>
      <c r="K277" s="11">
        <f t="shared" si="23"/>
        <v>9.49</v>
      </c>
      <c r="L277" s="9">
        <f t="shared" si="13"/>
        <v>9.49</v>
      </c>
      <c r="M277" s="9">
        <f t="shared" si="4"/>
        <v>9.49</v>
      </c>
      <c r="N277" s="9">
        <f t="shared" si="5"/>
        <v>9.49</v>
      </c>
      <c r="O277" s="10"/>
    </row>
    <row r="278" spans="1:15" s="16" customFormat="1" ht="15">
      <c r="A278" s="33">
        <v>233</v>
      </c>
      <c r="B278" s="8" t="s">
        <v>280</v>
      </c>
      <c r="C278" s="8" t="s">
        <v>9</v>
      </c>
      <c r="D278" s="8">
        <v>1</v>
      </c>
      <c r="E278" s="23">
        <v>6.62</v>
      </c>
      <c r="F278" s="23">
        <v>6.3</v>
      </c>
      <c r="G278" s="23">
        <v>4.26</v>
      </c>
      <c r="H278" s="9">
        <f t="shared" si="0"/>
        <v>5.7266666666666666</v>
      </c>
      <c r="I278" s="10">
        <f t="shared" si="1"/>
        <v>1.2802083163818823</v>
      </c>
      <c r="J278" s="10">
        <f t="shared" si="2"/>
        <v>22.35520924997466</v>
      </c>
      <c r="K278" s="11">
        <f t="shared" si="23"/>
        <v>5.7266666666666666</v>
      </c>
      <c r="L278" s="9">
        <f t="shared" si="13"/>
        <v>5.7266666666666666</v>
      </c>
      <c r="M278" s="9">
        <f t="shared" si="4"/>
        <v>5.73</v>
      </c>
      <c r="N278" s="9">
        <f t="shared" si="5"/>
        <v>5.73</v>
      </c>
      <c r="O278" s="10"/>
    </row>
    <row r="279" spans="1:15" s="16" customFormat="1" ht="15">
      <c r="A279" s="33">
        <v>234</v>
      </c>
      <c r="B279" s="8" t="s">
        <v>281</v>
      </c>
      <c r="C279" s="8" t="s">
        <v>9</v>
      </c>
      <c r="D279" s="8">
        <v>1</v>
      </c>
      <c r="E279" s="23">
        <v>11.03</v>
      </c>
      <c r="F279" s="23">
        <v>10.5</v>
      </c>
      <c r="G279" s="23">
        <v>9.74</v>
      </c>
      <c r="H279" s="9">
        <f t="shared" si="0"/>
        <v>10.423333333333334</v>
      </c>
      <c r="I279" s="10">
        <f t="shared" si="1"/>
        <v>0.64840830757581502</v>
      </c>
      <c r="J279" s="10">
        <f t="shared" si="2"/>
        <v>6.2207384801005592</v>
      </c>
      <c r="K279" s="11">
        <f t="shared" si="23"/>
        <v>10.423333333333334</v>
      </c>
      <c r="L279" s="9">
        <f t="shared" si="13"/>
        <v>10.423333333333334</v>
      </c>
      <c r="M279" s="9">
        <f t="shared" si="4"/>
        <v>10.42</v>
      </c>
      <c r="N279" s="9">
        <f t="shared" si="5"/>
        <v>10.42</v>
      </c>
      <c r="O279" s="10"/>
    </row>
    <row r="280" spans="1:15" s="16" customFormat="1" ht="15">
      <c r="A280" s="33">
        <v>235</v>
      </c>
      <c r="B280" s="8" t="s">
        <v>282</v>
      </c>
      <c r="C280" s="8" t="s">
        <v>9</v>
      </c>
      <c r="D280" s="8">
        <v>1</v>
      </c>
      <c r="E280" s="23">
        <v>16.54</v>
      </c>
      <c r="F280" s="23">
        <v>15.75</v>
      </c>
      <c r="G280" s="23">
        <v>14.67</v>
      </c>
      <c r="H280" s="9">
        <f t="shared" si="0"/>
        <v>15.653333333333334</v>
      </c>
      <c r="I280" s="10">
        <f t="shared" si="1"/>
        <v>0.93874029067326847</v>
      </c>
      <c r="J280" s="10">
        <f t="shared" si="2"/>
        <v>5.9970631857321237</v>
      </c>
      <c r="K280" s="11">
        <f t="shared" si="23"/>
        <v>15.653333333333332</v>
      </c>
      <c r="L280" s="9">
        <f t="shared" si="13"/>
        <v>15.653333333333332</v>
      </c>
      <c r="M280" s="9">
        <f t="shared" si="4"/>
        <v>15.65</v>
      </c>
      <c r="N280" s="9">
        <f t="shared" si="5"/>
        <v>15.65</v>
      </c>
      <c r="O280" s="10"/>
    </row>
    <row r="281" spans="1:15" s="16" customFormat="1" ht="15">
      <c r="A281" s="33">
        <v>236</v>
      </c>
      <c r="B281" s="8" t="s">
        <v>283</v>
      </c>
      <c r="C281" s="8" t="s">
        <v>9</v>
      </c>
      <c r="D281" s="8">
        <v>1</v>
      </c>
      <c r="E281" s="23">
        <v>12.13</v>
      </c>
      <c r="F281" s="23">
        <v>11.55</v>
      </c>
      <c r="G281" s="23">
        <v>9.52</v>
      </c>
      <c r="H281" s="9">
        <f t="shared" si="0"/>
        <v>11.066666666666668</v>
      </c>
      <c r="I281" s="10">
        <f t="shared" si="1"/>
        <v>1.3704865316132571</v>
      </c>
      <c r="J281" s="10">
        <f t="shared" si="2"/>
        <v>12.383914442288466</v>
      </c>
      <c r="K281" s="11">
        <f t="shared" si="23"/>
        <v>11.066666666666666</v>
      </c>
      <c r="L281" s="9">
        <f t="shared" si="13"/>
        <v>11.066666666666666</v>
      </c>
      <c r="M281" s="9">
        <f t="shared" si="4"/>
        <v>11.07</v>
      </c>
      <c r="N281" s="9">
        <f t="shared" si="5"/>
        <v>11.07</v>
      </c>
      <c r="O281" s="10"/>
    </row>
    <row r="282" spans="1:15" s="16" customFormat="1" ht="15">
      <c r="A282" s="33">
        <v>237</v>
      </c>
      <c r="B282" s="8" t="s">
        <v>284</v>
      </c>
      <c r="C282" s="8" t="s">
        <v>9</v>
      </c>
      <c r="D282" s="8">
        <v>1</v>
      </c>
      <c r="E282" s="23">
        <v>9.92</v>
      </c>
      <c r="F282" s="23">
        <v>9.4499999999999993</v>
      </c>
      <c r="G282" s="23">
        <v>5.82</v>
      </c>
      <c r="H282" s="9">
        <f t="shared" si="0"/>
        <v>8.3966666666666665</v>
      </c>
      <c r="I282" s="10">
        <f t="shared" si="1"/>
        <v>2.2437988620492106</v>
      </c>
      <c r="J282" s="10">
        <f t="shared" si="2"/>
        <v>26.722495379704768</v>
      </c>
      <c r="K282" s="11">
        <f t="shared" si="23"/>
        <v>8.3966666666666647</v>
      </c>
      <c r="L282" s="9">
        <f t="shared" si="13"/>
        <v>8.3966666666666647</v>
      </c>
      <c r="M282" s="9">
        <f t="shared" si="4"/>
        <v>8.4</v>
      </c>
      <c r="N282" s="9">
        <f t="shared" si="5"/>
        <v>8.4</v>
      </c>
      <c r="O282" s="10"/>
    </row>
    <row r="283" spans="1:15" s="16" customFormat="1" ht="15">
      <c r="A283" s="33">
        <v>238</v>
      </c>
      <c r="B283" s="8" t="s">
        <v>285</v>
      </c>
      <c r="C283" s="8" t="s">
        <v>9</v>
      </c>
      <c r="D283" s="8">
        <v>1</v>
      </c>
      <c r="E283" s="23">
        <v>11.03</v>
      </c>
      <c r="F283" s="23">
        <v>10.5</v>
      </c>
      <c r="G283" s="23">
        <v>9.74</v>
      </c>
      <c r="H283" s="9">
        <f t="shared" si="0"/>
        <v>10.423333333333334</v>
      </c>
      <c r="I283" s="10">
        <f t="shared" si="1"/>
        <v>0.64840830757581502</v>
      </c>
      <c r="J283" s="10">
        <f t="shared" si="2"/>
        <v>6.2207384801005592</v>
      </c>
      <c r="K283" s="11">
        <f t="shared" si="23"/>
        <v>10.423333333333334</v>
      </c>
      <c r="L283" s="9">
        <f t="shared" si="13"/>
        <v>10.423333333333334</v>
      </c>
      <c r="M283" s="9">
        <f t="shared" si="4"/>
        <v>10.42</v>
      </c>
      <c r="N283" s="9">
        <f t="shared" si="5"/>
        <v>10.42</v>
      </c>
      <c r="O283" s="10"/>
    </row>
    <row r="284" spans="1:15" s="16" customFormat="1" ht="15">
      <c r="A284" s="33">
        <v>239</v>
      </c>
      <c r="B284" s="8" t="s">
        <v>286</v>
      </c>
      <c r="C284" s="8" t="s">
        <v>9</v>
      </c>
      <c r="D284" s="8">
        <v>1</v>
      </c>
      <c r="E284" s="23">
        <v>11.03</v>
      </c>
      <c r="F284" s="23">
        <v>10.5</v>
      </c>
      <c r="G284" s="23">
        <v>7.73</v>
      </c>
      <c r="H284" s="9">
        <f t="shared" si="0"/>
        <v>9.7533333333333339</v>
      </c>
      <c r="I284" s="10">
        <f t="shared" si="1"/>
        <v>1.7721832109952209</v>
      </c>
      <c r="J284" s="10">
        <f t="shared" si="2"/>
        <v>18.170026086758927</v>
      </c>
      <c r="K284" s="11">
        <f t="shared" si="23"/>
        <v>9.7533333333333339</v>
      </c>
      <c r="L284" s="9">
        <f t="shared" si="13"/>
        <v>9.7533333333333339</v>
      </c>
      <c r="M284" s="9">
        <f t="shared" si="4"/>
        <v>9.75</v>
      </c>
      <c r="N284" s="9">
        <f t="shared" si="5"/>
        <v>9.75</v>
      </c>
      <c r="O284" s="10"/>
    </row>
    <row r="285" spans="1:15" s="16" customFormat="1" ht="15">
      <c r="A285" s="33">
        <v>240</v>
      </c>
      <c r="B285" s="8" t="s">
        <v>287</v>
      </c>
      <c r="C285" s="8" t="s">
        <v>9</v>
      </c>
      <c r="D285" s="8">
        <v>1</v>
      </c>
      <c r="E285" s="23">
        <v>11.03</v>
      </c>
      <c r="F285" s="23">
        <v>10.5</v>
      </c>
      <c r="G285" s="23">
        <v>9.74</v>
      </c>
      <c r="H285" s="9">
        <f t="shared" si="0"/>
        <v>10.423333333333334</v>
      </c>
      <c r="I285" s="10">
        <f t="shared" si="1"/>
        <v>0.64840830757581502</v>
      </c>
      <c r="J285" s="10">
        <f t="shared" si="2"/>
        <v>6.2207384801005592</v>
      </c>
      <c r="K285" s="11">
        <f t="shared" si="23"/>
        <v>10.423333333333334</v>
      </c>
      <c r="L285" s="9">
        <f t="shared" si="13"/>
        <v>10.423333333333334</v>
      </c>
      <c r="M285" s="9">
        <f t="shared" si="4"/>
        <v>10.42</v>
      </c>
      <c r="N285" s="9">
        <f t="shared" si="5"/>
        <v>10.42</v>
      </c>
      <c r="O285" s="10"/>
    </row>
    <row r="286" spans="1:15" s="16" customFormat="1" ht="15">
      <c r="A286" s="33">
        <v>241</v>
      </c>
      <c r="B286" s="8" t="s">
        <v>288</v>
      </c>
      <c r="C286" s="8" t="s">
        <v>9</v>
      </c>
      <c r="D286" s="8">
        <v>1</v>
      </c>
      <c r="E286" s="23">
        <v>7.72</v>
      </c>
      <c r="F286" s="23">
        <v>7.35</v>
      </c>
      <c r="G286" s="23">
        <v>4.93</v>
      </c>
      <c r="H286" s="9">
        <f t="shared" si="0"/>
        <v>6.666666666666667</v>
      </c>
      <c r="I286" s="10">
        <f t="shared" si="1"/>
        <v>1.5153327467369446</v>
      </c>
      <c r="J286" s="10">
        <f t="shared" si="2"/>
        <v>22.729991201054169</v>
      </c>
      <c r="K286" s="11">
        <f t="shared" si="23"/>
        <v>6.6666666666666661</v>
      </c>
      <c r="L286" s="9">
        <f t="shared" si="13"/>
        <v>6.6666666666666661</v>
      </c>
      <c r="M286" s="9">
        <f t="shared" si="4"/>
        <v>6.67</v>
      </c>
      <c r="N286" s="9">
        <f t="shared" si="5"/>
        <v>6.67</v>
      </c>
      <c r="O286" s="10"/>
    </row>
    <row r="287" spans="1:15" s="16" customFormat="1" ht="15">
      <c r="A287" s="33">
        <v>242</v>
      </c>
      <c r="B287" s="8" t="s">
        <v>289</v>
      </c>
      <c r="C287" s="8" t="s">
        <v>9</v>
      </c>
      <c r="D287" s="8">
        <v>1</v>
      </c>
      <c r="E287" s="23">
        <v>13.23</v>
      </c>
      <c r="F287" s="23">
        <v>12.6</v>
      </c>
      <c r="G287" s="23">
        <v>11.76</v>
      </c>
      <c r="H287" s="9">
        <f t="shared" si="0"/>
        <v>12.53</v>
      </c>
      <c r="I287" s="10">
        <f t="shared" si="1"/>
        <v>0.73749576269969197</v>
      </c>
      <c r="J287" s="10">
        <f t="shared" si="2"/>
        <v>5.8858400853925934</v>
      </c>
      <c r="K287" s="11">
        <f t="shared" si="23"/>
        <v>12.529999999999998</v>
      </c>
      <c r="L287" s="9">
        <f t="shared" si="13"/>
        <v>12.529999999999998</v>
      </c>
      <c r="M287" s="9">
        <f t="shared" si="4"/>
        <v>12.53</v>
      </c>
      <c r="N287" s="9">
        <f t="shared" si="5"/>
        <v>12.53</v>
      </c>
      <c r="O287" s="10"/>
    </row>
    <row r="288" spans="1:15" s="16" customFormat="1" ht="15">
      <c r="A288" s="33">
        <v>243</v>
      </c>
      <c r="B288" s="8" t="s">
        <v>290</v>
      </c>
      <c r="C288" s="8" t="s">
        <v>9</v>
      </c>
      <c r="D288" s="8">
        <v>1</v>
      </c>
      <c r="E288" s="23">
        <v>4.41</v>
      </c>
      <c r="F288" s="23">
        <v>4.2</v>
      </c>
      <c r="G288" s="23">
        <v>3.14</v>
      </c>
      <c r="H288" s="9">
        <f t="shared" si="0"/>
        <v>3.9166666666666665</v>
      </c>
      <c r="I288" s="10">
        <f t="shared" si="1"/>
        <v>0.68075937990844704</v>
      </c>
      <c r="J288" s="10">
        <f t="shared" si="2"/>
        <v>17.381090550853965</v>
      </c>
      <c r="K288" s="11">
        <f t="shared" si="23"/>
        <v>3.9166666666666665</v>
      </c>
      <c r="L288" s="9">
        <f t="shared" si="13"/>
        <v>3.9166666666666665</v>
      </c>
      <c r="M288" s="9">
        <f t="shared" si="4"/>
        <v>3.92</v>
      </c>
      <c r="N288" s="9">
        <f t="shared" si="5"/>
        <v>3.92</v>
      </c>
      <c r="O288" s="10"/>
    </row>
    <row r="289" spans="1:15" s="16" customFormat="1" ht="15">
      <c r="A289" s="33">
        <v>244</v>
      </c>
      <c r="B289" s="8" t="s">
        <v>291</v>
      </c>
      <c r="C289" s="8" t="s">
        <v>9</v>
      </c>
      <c r="D289" s="8">
        <v>1</v>
      </c>
      <c r="E289" s="23">
        <v>4.41</v>
      </c>
      <c r="F289" s="23">
        <v>4.2</v>
      </c>
      <c r="G289" s="23">
        <v>6.5</v>
      </c>
      <c r="H289" s="9">
        <f t="shared" si="0"/>
        <v>5.0366666666666662</v>
      </c>
      <c r="I289" s="10">
        <f t="shared" si="1"/>
        <v>1.2716262553648903</v>
      </c>
      <c r="J289" s="10">
        <f t="shared" si="2"/>
        <v>25.247377671043491</v>
      </c>
      <c r="K289" s="11">
        <f t="shared" si="23"/>
        <v>5.0366666666666662</v>
      </c>
      <c r="L289" s="9">
        <f t="shared" si="13"/>
        <v>5.0366666666666662</v>
      </c>
      <c r="M289" s="9">
        <f t="shared" si="4"/>
        <v>5.04</v>
      </c>
      <c r="N289" s="9">
        <f t="shared" si="5"/>
        <v>5.04</v>
      </c>
      <c r="O289" s="10"/>
    </row>
    <row r="290" spans="1:15" s="16" customFormat="1" ht="15">
      <c r="A290" s="33">
        <v>245</v>
      </c>
      <c r="B290" s="8" t="s">
        <v>292</v>
      </c>
      <c r="C290" s="8" t="s">
        <v>9</v>
      </c>
      <c r="D290" s="8">
        <v>1</v>
      </c>
      <c r="E290" s="23">
        <v>3.75</v>
      </c>
      <c r="F290" s="23">
        <v>3.57</v>
      </c>
      <c r="G290" s="23">
        <v>3.14</v>
      </c>
      <c r="H290" s="9">
        <f t="shared" si="0"/>
        <v>3.4866666666666668</v>
      </c>
      <c r="I290" s="10">
        <f t="shared" si="1"/>
        <v>0.31342197327777338</v>
      </c>
      <c r="J290" s="10">
        <f t="shared" si="2"/>
        <v>8.9891579333969425</v>
      </c>
      <c r="K290" s="11">
        <f t="shared" si="23"/>
        <v>3.4866666666666668</v>
      </c>
      <c r="L290" s="9">
        <f t="shared" si="13"/>
        <v>3.4866666666666668</v>
      </c>
      <c r="M290" s="9">
        <f t="shared" si="4"/>
        <v>3.49</v>
      </c>
      <c r="N290" s="9">
        <f t="shared" si="5"/>
        <v>3.49</v>
      </c>
      <c r="O290" s="10"/>
    </row>
    <row r="291" spans="1:15" s="16" customFormat="1" ht="15">
      <c r="A291" s="33">
        <v>246</v>
      </c>
      <c r="B291" s="8" t="s">
        <v>293</v>
      </c>
      <c r="C291" s="8" t="s">
        <v>9</v>
      </c>
      <c r="D291" s="8">
        <v>1</v>
      </c>
      <c r="E291" s="23">
        <v>8.82</v>
      </c>
      <c r="F291" s="23">
        <v>8.4</v>
      </c>
      <c r="G291" s="23">
        <v>6.72</v>
      </c>
      <c r="H291" s="9">
        <f t="shared" ref="H291:H354" si="24">AVERAGE(E291:G291)</f>
        <v>7.9799999999999995</v>
      </c>
      <c r="I291" s="10">
        <f t="shared" ref="I291:I354" si="25">SQRT(((SUM((POWER(E291-H291,2)),(POWER(F291-H291,2)),(POWER(G291-H291,2)))/(COLUMNS(E291:G291)-1))))</f>
        <v>1.1112155506471284</v>
      </c>
      <c r="J291" s="10">
        <f t="shared" ref="J291:J354" si="26">I291/H291*100</f>
        <v>13.925006900339957</v>
      </c>
      <c r="K291" s="11">
        <f t="shared" si="23"/>
        <v>7.9799999999999986</v>
      </c>
      <c r="L291" s="9">
        <f t="shared" ref="L291:L354" si="27">K291/D291</f>
        <v>7.9799999999999986</v>
      </c>
      <c r="M291" s="9">
        <f t="shared" ref="M291:M354" si="28">ROUND(L291,2)</f>
        <v>7.98</v>
      </c>
      <c r="N291" s="9">
        <f t="shared" ref="N291:N354" si="29">M291*D291</f>
        <v>7.98</v>
      </c>
      <c r="O291" s="10"/>
    </row>
    <row r="292" spans="1:15" s="16" customFormat="1" ht="15">
      <c r="A292" s="33">
        <v>247</v>
      </c>
      <c r="B292" s="8" t="s">
        <v>294</v>
      </c>
      <c r="C292" s="8" t="s">
        <v>9</v>
      </c>
      <c r="D292" s="8">
        <v>1</v>
      </c>
      <c r="E292" s="23">
        <v>3.97</v>
      </c>
      <c r="F292" s="23">
        <v>3.78</v>
      </c>
      <c r="G292" s="23">
        <v>3.14</v>
      </c>
      <c r="H292" s="9">
        <f t="shared" si="24"/>
        <v>3.6300000000000003</v>
      </c>
      <c r="I292" s="10">
        <f t="shared" si="25"/>
        <v>0.43485629810317794</v>
      </c>
      <c r="J292" s="10">
        <f t="shared" si="26"/>
        <v>11.979512344440163</v>
      </c>
      <c r="K292" s="11">
        <f t="shared" si="23"/>
        <v>3.63</v>
      </c>
      <c r="L292" s="9">
        <f t="shared" si="27"/>
        <v>3.63</v>
      </c>
      <c r="M292" s="9">
        <f t="shared" si="28"/>
        <v>3.63</v>
      </c>
      <c r="N292" s="9">
        <f t="shared" si="29"/>
        <v>3.63</v>
      </c>
      <c r="O292" s="10"/>
    </row>
    <row r="293" spans="1:15" s="16" customFormat="1" ht="15">
      <c r="A293" s="33">
        <v>248</v>
      </c>
      <c r="B293" s="8" t="s">
        <v>295</v>
      </c>
      <c r="C293" s="8" t="s">
        <v>9</v>
      </c>
      <c r="D293" s="8">
        <v>1</v>
      </c>
      <c r="E293" s="23">
        <v>8.82</v>
      </c>
      <c r="F293" s="23">
        <v>8.4</v>
      </c>
      <c r="G293" s="23">
        <v>6.5</v>
      </c>
      <c r="H293" s="9">
        <f t="shared" si="24"/>
        <v>7.9066666666666663</v>
      </c>
      <c r="I293" s="10">
        <f t="shared" si="25"/>
        <v>1.2361769021193261</v>
      </c>
      <c r="J293" s="10">
        <f t="shared" si="26"/>
        <v>15.634615119553027</v>
      </c>
      <c r="K293" s="11">
        <f t="shared" si="23"/>
        <v>7.9066666666666663</v>
      </c>
      <c r="L293" s="9">
        <f t="shared" si="27"/>
        <v>7.9066666666666663</v>
      </c>
      <c r="M293" s="9">
        <f t="shared" si="28"/>
        <v>7.91</v>
      </c>
      <c r="N293" s="9">
        <f t="shared" si="29"/>
        <v>7.91</v>
      </c>
      <c r="O293" s="10"/>
    </row>
    <row r="294" spans="1:15" s="16" customFormat="1" ht="15">
      <c r="A294" s="33">
        <v>249</v>
      </c>
      <c r="B294" s="8" t="s">
        <v>296</v>
      </c>
      <c r="C294" s="8" t="s">
        <v>9</v>
      </c>
      <c r="D294" s="8">
        <v>1</v>
      </c>
      <c r="E294" s="23">
        <v>8.82</v>
      </c>
      <c r="F294" s="23">
        <v>8.4</v>
      </c>
      <c r="G294" s="23">
        <v>6.5</v>
      </c>
      <c r="H294" s="9">
        <f t="shared" si="24"/>
        <v>7.9066666666666663</v>
      </c>
      <c r="I294" s="10">
        <f t="shared" si="25"/>
        <v>1.2361769021193261</v>
      </c>
      <c r="J294" s="10">
        <f t="shared" si="26"/>
        <v>15.634615119553027</v>
      </c>
      <c r="K294" s="11">
        <f t="shared" si="23"/>
        <v>7.9066666666666663</v>
      </c>
      <c r="L294" s="9">
        <f t="shared" si="27"/>
        <v>7.9066666666666663</v>
      </c>
      <c r="M294" s="9">
        <f t="shared" si="28"/>
        <v>7.91</v>
      </c>
      <c r="N294" s="9">
        <f t="shared" si="29"/>
        <v>7.91</v>
      </c>
      <c r="O294" s="10"/>
    </row>
    <row r="295" spans="1:15" s="16" customFormat="1" ht="15">
      <c r="A295" s="33">
        <v>250</v>
      </c>
      <c r="B295" s="8" t="s">
        <v>297</v>
      </c>
      <c r="C295" s="8" t="s">
        <v>9</v>
      </c>
      <c r="D295" s="8">
        <v>1</v>
      </c>
      <c r="E295" s="23">
        <v>4.41</v>
      </c>
      <c r="F295" s="23">
        <v>4.2</v>
      </c>
      <c r="G295" s="23">
        <v>2.91</v>
      </c>
      <c r="H295" s="9">
        <f t="shared" si="24"/>
        <v>3.84</v>
      </c>
      <c r="I295" s="10">
        <f t="shared" si="25"/>
        <v>0.81221918224085299</v>
      </c>
      <c r="J295" s="10">
        <f t="shared" si="26"/>
        <v>21.151541204188881</v>
      </c>
      <c r="K295" s="11">
        <f t="shared" ref="K295:K356" si="30">((D295/3)*(SUM(E295:G295)))</f>
        <v>3.84</v>
      </c>
      <c r="L295" s="9">
        <f t="shared" si="27"/>
        <v>3.84</v>
      </c>
      <c r="M295" s="9">
        <f t="shared" si="28"/>
        <v>3.84</v>
      </c>
      <c r="N295" s="9">
        <f t="shared" si="29"/>
        <v>3.84</v>
      </c>
      <c r="O295" s="10"/>
    </row>
    <row r="296" spans="1:15" s="16" customFormat="1" ht="15">
      <c r="A296" s="33">
        <v>251</v>
      </c>
      <c r="B296" s="8" t="s">
        <v>298</v>
      </c>
      <c r="C296" s="8" t="s">
        <v>9</v>
      </c>
      <c r="D296" s="8">
        <v>1</v>
      </c>
      <c r="E296" s="23">
        <v>11.03</v>
      </c>
      <c r="F296" s="23">
        <v>10.5</v>
      </c>
      <c r="G296" s="23">
        <v>9.6300000000000008</v>
      </c>
      <c r="H296" s="9">
        <f t="shared" si="24"/>
        <v>10.386666666666668</v>
      </c>
      <c r="I296" s="10">
        <f t="shared" si="25"/>
        <v>0.70684746114938568</v>
      </c>
      <c r="J296" s="10">
        <f t="shared" si="26"/>
        <v>6.8053349918105157</v>
      </c>
      <c r="K296" s="11">
        <f t="shared" si="30"/>
        <v>10.386666666666667</v>
      </c>
      <c r="L296" s="9">
        <f t="shared" si="27"/>
        <v>10.386666666666667</v>
      </c>
      <c r="M296" s="9">
        <f t="shared" si="28"/>
        <v>10.39</v>
      </c>
      <c r="N296" s="9">
        <f t="shared" si="29"/>
        <v>10.39</v>
      </c>
      <c r="O296" s="10"/>
    </row>
    <row r="297" spans="1:15" s="16" customFormat="1" ht="15">
      <c r="A297" s="33">
        <v>252</v>
      </c>
      <c r="B297" s="8" t="s">
        <v>299</v>
      </c>
      <c r="C297" s="8" t="s">
        <v>9</v>
      </c>
      <c r="D297" s="8">
        <v>1</v>
      </c>
      <c r="E297" s="23">
        <v>6.62</v>
      </c>
      <c r="F297" s="23">
        <v>6.3</v>
      </c>
      <c r="G297" s="23">
        <v>5.04</v>
      </c>
      <c r="H297" s="9">
        <f t="shared" si="24"/>
        <v>5.9866666666666672</v>
      </c>
      <c r="I297" s="10">
        <f t="shared" si="25"/>
        <v>0.83530433575633578</v>
      </c>
      <c r="J297" s="10">
        <f t="shared" si="26"/>
        <v>13.952745029337457</v>
      </c>
      <c r="K297" s="11">
        <f t="shared" si="30"/>
        <v>5.9866666666666664</v>
      </c>
      <c r="L297" s="9">
        <f t="shared" si="27"/>
        <v>5.9866666666666664</v>
      </c>
      <c r="M297" s="9">
        <f t="shared" si="28"/>
        <v>5.99</v>
      </c>
      <c r="N297" s="9">
        <f t="shared" si="29"/>
        <v>5.99</v>
      </c>
      <c r="O297" s="10"/>
    </row>
    <row r="298" spans="1:15" s="16" customFormat="1" ht="15">
      <c r="A298" s="33">
        <v>253</v>
      </c>
      <c r="B298" s="8" t="s">
        <v>300</v>
      </c>
      <c r="C298" s="8" t="s">
        <v>9</v>
      </c>
      <c r="D298" s="8">
        <v>1</v>
      </c>
      <c r="E298" s="23">
        <v>4.41</v>
      </c>
      <c r="F298" s="23">
        <v>4.2</v>
      </c>
      <c r="G298" s="23">
        <v>3.36</v>
      </c>
      <c r="H298" s="9">
        <f t="shared" si="24"/>
        <v>3.9899999999999998</v>
      </c>
      <c r="I298" s="10">
        <f t="shared" si="25"/>
        <v>0.5556077753235642</v>
      </c>
      <c r="J298" s="10">
        <f t="shared" si="26"/>
        <v>13.925006900339957</v>
      </c>
      <c r="K298" s="11">
        <f t="shared" si="30"/>
        <v>3.9899999999999993</v>
      </c>
      <c r="L298" s="9">
        <f t="shared" si="27"/>
        <v>3.9899999999999993</v>
      </c>
      <c r="M298" s="9">
        <f t="shared" si="28"/>
        <v>3.99</v>
      </c>
      <c r="N298" s="9">
        <f t="shared" si="29"/>
        <v>3.99</v>
      </c>
      <c r="O298" s="10"/>
    </row>
    <row r="299" spans="1:15" s="16" customFormat="1" ht="15">
      <c r="A299" s="33">
        <v>254</v>
      </c>
      <c r="B299" s="8" t="s">
        <v>301</v>
      </c>
      <c r="C299" s="8" t="s">
        <v>9</v>
      </c>
      <c r="D299" s="8">
        <v>1</v>
      </c>
      <c r="E299" s="23">
        <v>6.62</v>
      </c>
      <c r="F299" s="23">
        <v>6.3</v>
      </c>
      <c r="G299" s="23">
        <v>4.82</v>
      </c>
      <c r="H299" s="9">
        <f t="shared" si="24"/>
        <v>5.913333333333334</v>
      </c>
      <c r="I299" s="10">
        <f t="shared" si="25"/>
        <v>0.96027773760164459</v>
      </c>
      <c r="J299" s="10">
        <f t="shared" si="26"/>
        <v>16.239195111639987</v>
      </c>
      <c r="K299" s="11">
        <f t="shared" si="30"/>
        <v>5.913333333333334</v>
      </c>
      <c r="L299" s="9">
        <f t="shared" si="27"/>
        <v>5.913333333333334</v>
      </c>
      <c r="M299" s="9">
        <f t="shared" si="28"/>
        <v>5.91</v>
      </c>
      <c r="N299" s="9">
        <f t="shared" si="29"/>
        <v>5.91</v>
      </c>
      <c r="O299" s="10"/>
    </row>
    <row r="300" spans="1:15" s="16" customFormat="1" ht="15">
      <c r="A300" s="33">
        <v>255</v>
      </c>
      <c r="B300" s="8" t="s">
        <v>302</v>
      </c>
      <c r="C300" s="8" t="s">
        <v>9</v>
      </c>
      <c r="D300" s="8">
        <v>1</v>
      </c>
      <c r="E300" s="23">
        <v>1.54</v>
      </c>
      <c r="F300" s="23">
        <v>1.47</v>
      </c>
      <c r="G300" s="23">
        <v>1.23</v>
      </c>
      <c r="H300" s="9">
        <f t="shared" si="24"/>
        <v>1.4133333333333333</v>
      </c>
      <c r="I300" s="10">
        <f t="shared" si="25"/>
        <v>0.16258331197676268</v>
      </c>
      <c r="J300" s="10">
        <f t="shared" si="26"/>
        <v>11.503536224770944</v>
      </c>
      <c r="K300" s="11">
        <f t="shared" si="30"/>
        <v>1.4133333333333333</v>
      </c>
      <c r="L300" s="9">
        <f t="shared" si="27"/>
        <v>1.4133333333333333</v>
      </c>
      <c r="M300" s="9">
        <f t="shared" si="28"/>
        <v>1.41</v>
      </c>
      <c r="N300" s="9">
        <f t="shared" si="29"/>
        <v>1.41</v>
      </c>
      <c r="O300" s="10"/>
    </row>
    <row r="301" spans="1:15" s="16" customFormat="1" ht="15">
      <c r="A301" s="8"/>
      <c r="B301" s="7" t="s">
        <v>303</v>
      </c>
      <c r="C301" s="8"/>
      <c r="D301" s="8"/>
      <c r="E301" s="48"/>
      <c r="F301" s="49"/>
      <c r="G301" s="47"/>
      <c r="H301" s="9"/>
      <c r="I301" s="10"/>
      <c r="J301" s="10"/>
      <c r="K301" s="11"/>
      <c r="L301" s="9"/>
      <c r="M301" s="9"/>
      <c r="N301" s="9"/>
      <c r="O301" s="10"/>
    </row>
    <row r="302" spans="1:15" s="16" customFormat="1" ht="30">
      <c r="A302" s="8">
        <v>256</v>
      </c>
      <c r="B302" s="8" t="s">
        <v>304</v>
      </c>
      <c r="C302" s="8" t="s">
        <v>9</v>
      </c>
      <c r="D302" s="8">
        <v>1</v>
      </c>
      <c r="E302" s="23">
        <v>486.2</v>
      </c>
      <c r="F302" s="23">
        <v>463.05</v>
      </c>
      <c r="G302" s="23">
        <v>339.02</v>
      </c>
      <c r="H302" s="9">
        <f t="shared" si="24"/>
        <v>429.42333333333335</v>
      </c>
      <c r="I302" s="10">
        <f t="shared" si="25"/>
        <v>79.142609467551267</v>
      </c>
      <c r="J302" s="10">
        <f t="shared" si="26"/>
        <v>18.429974182636698</v>
      </c>
      <c r="K302" s="11">
        <f t="shared" si="30"/>
        <v>429.42333333333329</v>
      </c>
      <c r="L302" s="9">
        <f t="shared" si="27"/>
        <v>429.42333333333329</v>
      </c>
      <c r="M302" s="9">
        <f t="shared" si="28"/>
        <v>429.42</v>
      </c>
      <c r="N302" s="9">
        <f t="shared" si="29"/>
        <v>429.42</v>
      </c>
      <c r="O302" s="10"/>
    </row>
    <row r="303" spans="1:15" s="16" customFormat="1" ht="15">
      <c r="A303" s="8">
        <v>257</v>
      </c>
      <c r="B303" s="8" t="s">
        <v>305</v>
      </c>
      <c r="C303" s="8" t="s">
        <v>9</v>
      </c>
      <c r="D303" s="8">
        <v>1</v>
      </c>
      <c r="E303" s="23">
        <v>162.07</v>
      </c>
      <c r="F303" s="23">
        <v>154.35</v>
      </c>
      <c r="G303" s="23">
        <v>130.03</v>
      </c>
      <c r="H303" s="9">
        <f t="shared" si="24"/>
        <v>148.81666666666663</v>
      </c>
      <c r="I303" s="10">
        <f t="shared" si="25"/>
        <v>16.721355606927723</v>
      </c>
      <c r="J303" s="10">
        <f t="shared" si="26"/>
        <v>11.236211629697207</v>
      </c>
      <c r="K303" s="11">
        <f t="shared" si="30"/>
        <v>148.81666666666663</v>
      </c>
      <c r="L303" s="9">
        <f t="shared" si="27"/>
        <v>148.81666666666663</v>
      </c>
      <c r="M303" s="9">
        <f t="shared" si="28"/>
        <v>148.82</v>
      </c>
      <c r="N303" s="9">
        <f t="shared" si="29"/>
        <v>148.82</v>
      </c>
      <c r="O303" s="10"/>
    </row>
    <row r="304" spans="1:15" s="16" customFormat="1" ht="15">
      <c r="A304" s="8">
        <v>258</v>
      </c>
      <c r="B304" s="8" t="s">
        <v>306</v>
      </c>
      <c r="C304" s="8" t="s">
        <v>9</v>
      </c>
      <c r="D304" s="8">
        <v>1</v>
      </c>
      <c r="E304" s="23">
        <v>57.33</v>
      </c>
      <c r="F304" s="23">
        <v>54.6</v>
      </c>
      <c r="G304" s="23">
        <v>77.62</v>
      </c>
      <c r="H304" s="9">
        <f t="shared" si="24"/>
        <v>63.183333333333337</v>
      </c>
      <c r="I304" s="10">
        <f t="shared" si="25"/>
        <v>12.576813321876628</v>
      </c>
      <c r="J304" s="10">
        <f t="shared" si="26"/>
        <v>19.905270359076699</v>
      </c>
      <c r="K304" s="11">
        <f t="shared" si="30"/>
        <v>63.183333333333337</v>
      </c>
      <c r="L304" s="9">
        <f t="shared" si="27"/>
        <v>63.183333333333337</v>
      </c>
      <c r="M304" s="9">
        <f t="shared" si="28"/>
        <v>63.18</v>
      </c>
      <c r="N304" s="9">
        <f t="shared" si="29"/>
        <v>63.18</v>
      </c>
      <c r="O304" s="10"/>
    </row>
    <row r="305" spans="1:15" s="16" customFormat="1" ht="15">
      <c r="A305" s="8"/>
      <c r="B305" s="7" t="s">
        <v>307</v>
      </c>
      <c r="C305" s="8"/>
      <c r="D305" s="8"/>
      <c r="E305" s="48"/>
      <c r="F305" s="49"/>
      <c r="G305" s="47"/>
      <c r="H305" s="9"/>
      <c r="I305" s="10"/>
      <c r="J305" s="10"/>
      <c r="K305" s="11"/>
      <c r="L305" s="9"/>
      <c r="M305" s="9"/>
      <c r="N305" s="9"/>
      <c r="O305" s="10"/>
    </row>
    <row r="306" spans="1:15" s="16" customFormat="1" ht="15">
      <c r="A306" s="8">
        <v>259</v>
      </c>
      <c r="B306" s="8" t="s">
        <v>308</v>
      </c>
      <c r="C306" s="8" t="s">
        <v>9</v>
      </c>
      <c r="D306" s="8">
        <v>1</v>
      </c>
      <c r="E306" s="23">
        <v>30.87</v>
      </c>
      <c r="F306" s="23">
        <v>29.4</v>
      </c>
      <c r="G306" s="23">
        <v>22.18</v>
      </c>
      <c r="H306" s="9">
        <f t="shared" si="24"/>
        <v>27.483333333333331</v>
      </c>
      <c r="I306" s="10">
        <f t="shared" si="25"/>
        <v>4.6512614776352166</v>
      </c>
      <c r="J306" s="10">
        <f t="shared" si="26"/>
        <v>16.923935030813404</v>
      </c>
      <c r="K306" s="11">
        <f t="shared" si="30"/>
        <v>27.483333333333327</v>
      </c>
      <c r="L306" s="9">
        <f t="shared" si="27"/>
        <v>27.483333333333327</v>
      </c>
      <c r="M306" s="9">
        <f t="shared" si="28"/>
        <v>27.48</v>
      </c>
      <c r="N306" s="9">
        <f t="shared" si="29"/>
        <v>27.48</v>
      </c>
      <c r="O306" s="10"/>
    </row>
    <row r="307" spans="1:15" s="16" customFormat="1" ht="15">
      <c r="A307" s="8">
        <v>260</v>
      </c>
      <c r="B307" s="8" t="s">
        <v>309</v>
      </c>
      <c r="C307" s="8" t="s">
        <v>9</v>
      </c>
      <c r="D307" s="8">
        <v>1</v>
      </c>
      <c r="E307" s="23">
        <v>29.77</v>
      </c>
      <c r="F307" s="23">
        <v>28.35</v>
      </c>
      <c r="G307" s="23">
        <v>18.7</v>
      </c>
      <c r="H307" s="9">
        <f t="shared" si="24"/>
        <v>25.606666666666669</v>
      </c>
      <c r="I307" s="10">
        <f t="shared" si="25"/>
        <v>6.0233407120412288</v>
      </c>
      <c r="J307" s="10">
        <f t="shared" si="26"/>
        <v>23.52254899261089</v>
      </c>
      <c r="K307" s="11">
        <f t="shared" si="30"/>
        <v>25.606666666666669</v>
      </c>
      <c r="L307" s="9">
        <f t="shared" si="27"/>
        <v>25.606666666666669</v>
      </c>
      <c r="M307" s="9">
        <f t="shared" si="28"/>
        <v>25.61</v>
      </c>
      <c r="N307" s="9">
        <f t="shared" si="29"/>
        <v>25.61</v>
      </c>
      <c r="O307" s="10"/>
    </row>
    <row r="308" spans="1:15" s="16" customFormat="1" ht="15">
      <c r="A308" s="33">
        <v>261</v>
      </c>
      <c r="B308" s="8" t="s">
        <v>310</v>
      </c>
      <c r="C308" s="8" t="s">
        <v>9</v>
      </c>
      <c r="D308" s="8">
        <v>1</v>
      </c>
      <c r="E308" s="23">
        <v>63.95</v>
      </c>
      <c r="F308" s="23">
        <v>60.9</v>
      </c>
      <c r="G308" s="23">
        <v>48.38</v>
      </c>
      <c r="H308" s="9">
        <f t="shared" si="24"/>
        <v>57.743333333333332</v>
      </c>
      <c r="I308" s="10">
        <f t="shared" si="25"/>
        <v>8.2510383184986669</v>
      </c>
      <c r="J308" s="10">
        <f t="shared" si="26"/>
        <v>14.289161782310225</v>
      </c>
      <c r="K308" s="11">
        <f t="shared" si="30"/>
        <v>57.743333333333325</v>
      </c>
      <c r="L308" s="9">
        <f t="shared" si="27"/>
        <v>57.743333333333325</v>
      </c>
      <c r="M308" s="9">
        <f t="shared" si="28"/>
        <v>57.74</v>
      </c>
      <c r="N308" s="9">
        <f t="shared" si="29"/>
        <v>57.74</v>
      </c>
      <c r="O308" s="10"/>
    </row>
    <row r="309" spans="1:15" s="16" customFormat="1" ht="15">
      <c r="A309" s="33">
        <v>262</v>
      </c>
      <c r="B309" s="8" t="s">
        <v>311</v>
      </c>
      <c r="C309" s="8" t="s">
        <v>9</v>
      </c>
      <c r="D309" s="8">
        <v>1</v>
      </c>
      <c r="E309" s="23">
        <v>25.36</v>
      </c>
      <c r="F309" s="23">
        <v>24.15</v>
      </c>
      <c r="G309" s="23">
        <v>15.23</v>
      </c>
      <c r="H309" s="9">
        <f t="shared" si="24"/>
        <v>21.58</v>
      </c>
      <c r="I309" s="10">
        <f t="shared" si="25"/>
        <v>5.5324406910512822</v>
      </c>
      <c r="J309" s="10">
        <f t="shared" si="26"/>
        <v>25.636889207837271</v>
      </c>
      <c r="K309" s="11">
        <f t="shared" si="30"/>
        <v>21.58</v>
      </c>
      <c r="L309" s="9">
        <f t="shared" si="27"/>
        <v>21.58</v>
      </c>
      <c r="M309" s="9">
        <f t="shared" si="28"/>
        <v>21.58</v>
      </c>
      <c r="N309" s="9">
        <f t="shared" si="29"/>
        <v>21.58</v>
      </c>
      <c r="O309" s="10"/>
    </row>
    <row r="310" spans="1:15" s="16" customFormat="1" ht="15">
      <c r="A310" s="33">
        <v>263</v>
      </c>
      <c r="B310" s="8" t="s">
        <v>312</v>
      </c>
      <c r="C310" s="8" t="s">
        <v>9</v>
      </c>
      <c r="D310" s="8">
        <v>1</v>
      </c>
      <c r="E310" s="23">
        <v>19.850000000000001</v>
      </c>
      <c r="F310" s="23">
        <v>18.899999999999999</v>
      </c>
      <c r="G310" s="23">
        <v>20.72</v>
      </c>
      <c r="H310" s="9">
        <f t="shared" si="24"/>
        <v>19.823333333333334</v>
      </c>
      <c r="I310" s="10">
        <f t="shared" si="25"/>
        <v>0.91029299312547363</v>
      </c>
      <c r="J310" s="10">
        <f t="shared" si="26"/>
        <v>4.5920278785546005</v>
      </c>
      <c r="K310" s="11">
        <f t="shared" si="30"/>
        <v>19.823333333333331</v>
      </c>
      <c r="L310" s="9">
        <f t="shared" si="27"/>
        <v>19.823333333333331</v>
      </c>
      <c r="M310" s="9">
        <f t="shared" si="28"/>
        <v>19.82</v>
      </c>
      <c r="N310" s="9">
        <f t="shared" si="29"/>
        <v>19.82</v>
      </c>
      <c r="O310" s="10"/>
    </row>
    <row r="311" spans="1:15" s="16" customFormat="1" ht="15">
      <c r="A311" s="33">
        <v>264</v>
      </c>
      <c r="B311" s="8" t="s">
        <v>313</v>
      </c>
      <c r="C311" s="8" t="s">
        <v>9</v>
      </c>
      <c r="D311" s="8">
        <v>1</v>
      </c>
      <c r="E311" s="23">
        <v>20.95</v>
      </c>
      <c r="F311" s="23">
        <v>19.95</v>
      </c>
      <c r="G311" s="23">
        <v>13.66</v>
      </c>
      <c r="H311" s="9">
        <f t="shared" si="24"/>
        <v>18.186666666666667</v>
      </c>
      <c r="I311" s="10">
        <f t="shared" si="25"/>
        <v>3.9519657555871266</v>
      </c>
      <c r="J311" s="10">
        <f t="shared" si="26"/>
        <v>21.730016984533322</v>
      </c>
      <c r="K311" s="11">
        <f t="shared" si="30"/>
        <v>18.186666666666667</v>
      </c>
      <c r="L311" s="9">
        <f t="shared" si="27"/>
        <v>18.186666666666667</v>
      </c>
      <c r="M311" s="9">
        <f t="shared" si="28"/>
        <v>18.190000000000001</v>
      </c>
      <c r="N311" s="9">
        <f t="shared" si="29"/>
        <v>18.190000000000001</v>
      </c>
      <c r="O311" s="10"/>
    </row>
    <row r="312" spans="1:15" s="16" customFormat="1" ht="15">
      <c r="A312" s="33">
        <v>265</v>
      </c>
      <c r="B312" s="8" t="s">
        <v>314</v>
      </c>
      <c r="C312" s="8" t="s">
        <v>9</v>
      </c>
      <c r="D312" s="8">
        <v>1</v>
      </c>
      <c r="E312" s="23">
        <v>20.95</v>
      </c>
      <c r="F312" s="23">
        <v>19.95</v>
      </c>
      <c r="G312" s="23">
        <v>12.77</v>
      </c>
      <c r="H312" s="9">
        <f t="shared" si="24"/>
        <v>17.89</v>
      </c>
      <c r="I312" s="10">
        <f t="shared" si="25"/>
        <v>4.4621519472111215</v>
      </c>
      <c r="J312" s="10">
        <f t="shared" si="26"/>
        <v>24.94215733488609</v>
      </c>
      <c r="K312" s="11">
        <f t="shared" si="30"/>
        <v>17.89</v>
      </c>
      <c r="L312" s="9">
        <f t="shared" si="27"/>
        <v>17.89</v>
      </c>
      <c r="M312" s="9">
        <f t="shared" si="28"/>
        <v>17.89</v>
      </c>
      <c r="N312" s="9">
        <f t="shared" si="29"/>
        <v>17.89</v>
      </c>
      <c r="O312" s="10"/>
    </row>
    <row r="313" spans="1:15" s="16" customFormat="1" ht="15">
      <c r="A313" s="33">
        <v>266</v>
      </c>
      <c r="B313" s="8" t="s">
        <v>315</v>
      </c>
      <c r="C313" s="8" t="s">
        <v>9</v>
      </c>
      <c r="D313" s="8">
        <v>1</v>
      </c>
      <c r="E313" s="31">
        <v>11.03</v>
      </c>
      <c r="F313" s="31">
        <v>10.5</v>
      </c>
      <c r="G313" s="23">
        <v>7.84</v>
      </c>
      <c r="H313" s="9">
        <f t="shared" si="24"/>
        <v>9.7900000000000009</v>
      </c>
      <c r="I313" s="10">
        <f t="shared" si="25"/>
        <v>1.7094151046483705</v>
      </c>
      <c r="J313" s="10">
        <f t="shared" si="26"/>
        <v>17.460828443803578</v>
      </c>
      <c r="K313" s="11">
        <f t="shared" si="30"/>
        <v>9.7899999999999991</v>
      </c>
      <c r="L313" s="9">
        <f t="shared" si="27"/>
        <v>9.7899999999999991</v>
      </c>
      <c r="M313" s="9">
        <f t="shared" si="28"/>
        <v>9.7899999999999991</v>
      </c>
      <c r="N313" s="9">
        <f t="shared" si="29"/>
        <v>9.7899999999999991</v>
      </c>
      <c r="O313" s="10"/>
    </row>
    <row r="314" spans="1:15" s="16" customFormat="1" ht="15">
      <c r="A314" s="33">
        <v>267</v>
      </c>
      <c r="B314" s="8" t="s">
        <v>316</v>
      </c>
      <c r="C314" s="8" t="s">
        <v>9</v>
      </c>
      <c r="D314" s="8">
        <v>1</v>
      </c>
      <c r="E314" s="23">
        <v>35.28</v>
      </c>
      <c r="F314" s="23">
        <v>33.6</v>
      </c>
      <c r="G314" s="23">
        <v>26.1</v>
      </c>
      <c r="H314" s="9">
        <f t="shared" si="24"/>
        <v>31.659999999999997</v>
      </c>
      <c r="I314" s="10">
        <f t="shared" si="25"/>
        <v>4.8878216006724307</v>
      </c>
      <c r="J314" s="10">
        <f t="shared" si="26"/>
        <v>15.438476312926189</v>
      </c>
      <c r="K314" s="11">
        <f t="shared" si="30"/>
        <v>31.659999999999997</v>
      </c>
      <c r="L314" s="9">
        <f t="shared" si="27"/>
        <v>31.659999999999997</v>
      </c>
      <c r="M314" s="9">
        <f t="shared" si="28"/>
        <v>31.66</v>
      </c>
      <c r="N314" s="9">
        <f t="shared" si="29"/>
        <v>31.66</v>
      </c>
      <c r="O314" s="10"/>
    </row>
    <row r="315" spans="1:15" s="16" customFormat="1" ht="15">
      <c r="A315" s="33">
        <v>268</v>
      </c>
      <c r="B315" s="8" t="s">
        <v>317</v>
      </c>
      <c r="C315" s="8" t="s">
        <v>9</v>
      </c>
      <c r="D315" s="8">
        <v>1</v>
      </c>
      <c r="E315" s="23">
        <v>11.03</v>
      </c>
      <c r="F315" s="23">
        <v>10.5</v>
      </c>
      <c r="G315" s="23">
        <v>7.73</v>
      </c>
      <c r="H315" s="9">
        <f t="shared" si="24"/>
        <v>9.7533333333333339</v>
      </c>
      <c r="I315" s="10">
        <f t="shared" si="25"/>
        <v>1.7721832109952209</v>
      </c>
      <c r="J315" s="10">
        <f t="shared" si="26"/>
        <v>18.170026086758927</v>
      </c>
      <c r="K315" s="11">
        <f t="shared" si="30"/>
        <v>9.7533333333333339</v>
      </c>
      <c r="L315" s="9">
        <f t="shared" si="27"/>
        <v>9.7533333333333339</v>
      </c>
      <c r="M315" s="9">
        <f t="shared" si="28"/>
        <v>9.75</v>
      </c>
      <c r="N315" s="9">
        <f t="shared" si="29"/>
        <v>9.75</v>
      </c>
      <c r="O315" s="10"/>
    </row>
    <row r="316" spans="1:15" s="16" customFormat="1" ht="15">
      <c r="A316" s="33">
        <v>269</v>
      </c>
      <c r="B316" s="8" t="s">
        <v>318</v>
      </c>
      <c r="C316" s="8" t="s">
        <v>9</v>
      </c>
      <c r="D316" s="8">
        <v>1</v>
      </c>
      <c r="E316" s="23">
        <v>7.72</v>
      </c>
      <c r="F316" s="23">
        <v>7.35</v>
      </c>
      <c r="G316" s="23">
        <v>4.82</v>
      </c>
      <c r="H316" s="9">
        <f t="shared" si="24"/>
        <v>6.63</v>
      </c>
      <c r="I316" s="10">
        <f t="shared" si="25"/>
        <v>1.5783852508180627</v>
      </c>
      <c r="J316" s="10">
        <f t="shared" si="26"/>
        <v>23.806715698613313</v>
      </c>
      <c r="K316" s="11">
        <f t="shared" si="30"/>
        <v>6.63</v>
      </c>
      <c r="L316" s="9">
        <f t="shared" si="27"/>
        <v>6.63</v>
      </c>
      <c r="M316" s="9">
        <f t="shared" si="28"/>
        <v>6.63</v>
      </c>
      <c r="N316" s="9">
        <f t="shared" si="29"/>
        <v>6.63</v>
      </c>
      <c r="O316" s="10"/>
    </row>
    <row r="317" spans="1:15" s="16" customFormat="1" ht="15">
      <c r="A317" s="33">
        <v>270</v>
      </c>
      <c r="B317" s="8" t="s">
        <v>319</v>
      </c>
      <c r="C317" s="8" t="s">
        <v>9</v>
      </c>
      <c r="D317" s="8">
        <v>1</v>
      </c>
      <c r="E317" s="23">
        <v>8.82</v>
      </c>
      <c r="F317" s="23">
        <v>8.4</v>
      </c>
      <c r="G317" s="23">
        <v>6.05</v>
      </c>
      <c r="H317" s="9">
        <f t="shared" si="24"/>
        <v>7.7566666666666668</v>
      </c>
      <c r="I317" s="10">
        <f t="shared" si="25"/>
        <v>1.4928607883300218</v>
      </c>
      <c r="J317" s="10">
        <f t="shared" si="26"/>
        <v>19.24616400941154</v>
      </c>
      <c r="K317" s="11">
        <f t="shared" si="30"/>
        <v>7.7566666666666659</v>
      </c>
      <c r="L317" s="9">
        <f t="shared" si="27"/>
        <v>7.7566666666666659</v>
      </c>
      <c r="M317" s="9">
        <f t="shared" si="28"/>
        <v>7.76</v>
      </c>
      <c r="N317" s="9">
        <f t="shared" si="29"/>
        <v>7.76</v>
      </c>
      <c r="O317" s="10"/>
    </row>
    <row r="318" spans="1:15" s="16" customFormat="1" ht="15">
      <c r="A318" s="33">
        <v>271</v>
      </c>
      <c r="B318" s="8" t="s">
        <v>320</v>
      </c>
      <c r="C318" s="8" t="s">
        <v>9</v>
      </c>
      <c r="D318" s="8">
        <v>1</v>
      </c>
      <c r="E318" s="23">
        <v>19.850000000000001</v>
      </c>
      <c r="F318" s="23">
        <v>18.899999999999999</v>
      </c>
      <c r="G318" s="23">
        <v>15.01</v>
      </c>
      <c r="H318" s="9">
        <f t="shared" si="24"/>
        <v>17.919999999999998</v>
      </c>
      <c r="I318" s="10">
        <f t="shared" si="25"/>
        <v>2.5645077500370324</v>
      </c>
      <c r="J318" s="10">
        <f t="shared" si="26"/>
        <v>14.310869140831656</v>
      </c>
      <c r="K318" s="11">
        <f t="shared" si="30"/>
        <v>17.919999999999998</v>
      </c>
      <c r="L318" s="9">
        <f t="shared" si="27"/>
        <v>17.919999999999998</v>
      </c>
      <c r="M318" s="9">
        <f t="shared" si="28"/>
        <v>17.920000000000002</v>
      </c>
      <c r="N318" s="9">
        <f t="shared" si="29"/>
        <v>17.920000000000002</v>
      </c>
      <c r="O318" s="10"/>
    </row>
    <row r="319" spans="1:15" s="16" customFormat="1" ht="15">
      <c r="A319" s="33">
        <v>272</v>
      </c>
      <c r="B319" s="8" t="s">
        <v>321</v>
      </c>
      <c r="C319" s="8" t="s">
        <v>9</v>
      </c>
      <c r="D319" s="8">
        <v>1</v>
      </c>
      <c r="E319" s="23">
        <v>16.54</v>
      </c>
      <c r="F319" s="23">
        <v>15.75</v>
      </c>
      <c r="G319" s="23">
        <v>11.54</v>
      </c>
      <c r="H319" s="9">
        <f t="shared" si="24"/>
        <v>14.61</v>
      </c>
      <c r="I319" s="10">
        <f t="shared" si="25"/>
        <v>2.6878802056639355</v>
      </c>
      <c r="J319" s="10">
        <f t="shared" si="26"/>
        <v>18.397537341984503</v>
      </c>
      <c r="K319" s="11">
        <f t="shared" si="30"/>
        <v>14.61</v>
      </c>
      <c r="L319" s="9">
        <f t="shared" si="27"/>
        <v>14.61</v>
      </c>
      <c r="M319" s="9">
        <f t="shared" si="28"/>
        <v>14.61</v>
      </c>
      <c r="N319" s="9">
        <f t="shared" si="29"/>
        <v>14.61</v>
      </c>
      <c r="O319" s="10"/>
    </row>
    <row r="320" spans="1:15" s="16" customFormat="1" ht="15">
      <c r="A320" s="33">
        <v>273</v>
      </c>
      <c r="B320" s="8" t="s">
        <v>322</v>
      </c>
      <c r="C320" s="8" t="s">
        <v>9</v>
      </c>
      <c r="D320" s="8">
        <v>1</v>
      </c>
      <c r="E320" s="23">
        <v>16.54</v>
      </c>
      <c r="F320" s="23">
        <v>15.75</v>
      </c>
      <c r="G320" s="23">
        <v>9.9700000000000006</v>
      </c>
      <c r="H320" s="9">
        <f t="shared" si="24"/>
        <v>14.086666666666666</v>
      </c>
      <c r="I320" s="10">
        <f t="shared" si="25"/>
        <v>3.5869532103629855</v>
      </c>
      <c r="J320" s="10">
        <f t="shared" si="26"/>
        <v>25.4634633958565</v>
      </c>
      <c r="K320" s="11">
        <f t="shared" si="30"/>
        <v>14.086666666666666</v>
      </c>
      <c r="L320" s="9">
        <f t="shared" si="27"/>
        <v>14.086666666666666</v>
      </c>
      <c r="M320" s="9">
        <f t="shared" si="28"/>
        <v>14.09</v>
      </c>
      <c r="N320" s="9">
        <f t="shared" si="29"/>
        <v>14.09</v>
      </c>
      <c r="O320" s="10"/>
    </row>
    <row r="321" spans="1:15" s="16" customFormat="1" ht="15">
      <c r="A321" s="33">
        <v>274</v>
      </c>
      <c r="B321" s="8" t="s">
        <v>323</v>
      </c>
      <c r="C321" s="8" t="s">
        <v>9</v>
      </c>
      <c r="D321" s="8">
        <v>1</v>
      </c>
      <c r="E321" s="23">
        <v>299.88</v>
      </c>
      <c r="F321" s="23">
        <v>285.60000000000002</v>
      </c>
      <c r="G321" s="23">
        <v>257.60000000000002</v>
      </c>
      <c r="H321" s="9">
        <f t="shared" si="24"/>
        <v>281.0266666666667</v>
      </c>
      <c r="I321" s="10">
        <f t="shared" si="25"/>
        <v>21.507815633702389</v>
      </c>
      <c r="J321" s="10">
        <f t="shared" si="26"/>
        <v>7.6533006240341557</v>
      </c>
      <c r="K321" s="11">
        <f t="shared" si="30"/>
        <v>281.02666666666664</v>
      </c>
      <c r="L321" s="9">
        <f t="shared" si="27"/>
        <v>281.02666666666664</v>
      </c>
      <c r="M321" s="9">
        <f t="shared" si="28"/>
        <v>281.02999999999997</v>
      </c>
      <c r="N321" s="9">
        <f t="shared" si="29"/>
        <v>281.02999999999997</v>
      </c>
      <c r="O321" s="10"/>
    </row>
    <row r="322" spans="1:15" s="16" customFormat="1" ht="15">
      <c r="A322" s="33">
        <v>275</v>
      </c>
      <c r="B322" s="8" t="s">
        <v>324</v>
      </c>
      <c r="C322" s="8" t="s">
        <v>9</v>
      </c>
      <c r="D322" s="8">
        <v>1</v>
      </c>
      <c r="E322" s="23">
        <v>357.21</v>
      </c>
      <c r="F322" s="23">
        <v>340.2</v>
      </c>
      <c r="G322" s="23">
        <v>262.75</v>
      </c>
      <c r="H322" s="9">
        <f t="shared" si="24"/>
        <v>320.05333333333334</v>
      </c>
      <c r="I322" s="10">
        <f t="shared" si="25"/>
        <v>50.349667658618486</v>
      </c>
      <c r="J322" s="10">
        <f t="shared" si="26"/>
        <v>15.731649201784645</v>
      </c>
      <c r="K322" s="11">
        <f t="shared" si="30"/>
        <v>320.05333333333328</v>
      </c>
      <c r="L322" s="9">
        <f t="shared" si="27"/>
        <v>320.05333333333328</v>
      </c>
      <c r="M322" s="9">
        <f t="shared" si="28"/>
        <v>320.05</v>
      </c>
      <c r="N322" s="9">
        <f t="shared" si="29"/>
        <v>320.05</v>
      </c>
      <c r="O322" s="10"/>
    </row>
    <row r="323" spans="1:15" s="16" customFormat="1" ht="15">
      <c r="A323" s="33">
        <v>276</v>
      </c>
      <c r="B323" s="8" t="s">
        <v>325</v>
      </c>
      <c r="C323" s="8" t="s">
        <v>9</v>
      </c>
      <c r="D323" s="8">
        <v>1</v>
      </c>
      <c r="E323" s="23">
        <v>144.43</v>
      </c>
      <c r="F323" s="23">
        <v>137.55000000000001</v>
      </c>
      <c r="G323" s="23">
        <v>118.5</v>
      </c>
      <c r="H323" s="9">
        <f t="shared" si="24"/>
        <v>133.49333333333334</v>
      </c>
      <c r="I323" s="10">
        <f t="shared" si="25"/>
        <v>13.432558703885626</v>
      </c>
      <c r="J323" s="10">
        <f t="shared" si="26"/>
        <v>10.06234421485639</v>
      </c>
      <c r="K323" s="11">
        <f t="shared" si="30"/>
        <v>133.49333333333334</v>
      </c>
      <c r="L323" s="9">
        <f t="shared" si="27"/>
        <v>133.49333333333334</v>
      </c>
      <c r="M323" s="9">
        <f t="shared" si="28"/>
        <v>133.49</v>
      </c>
      <c r="N323" s="9">
        <f t="shared" si="29"/>
        <v>133.49</v>
      </c>
      <c r="O323" s="10"/>
    </row>
    <row r="324" spans="1:15" s="16" customFormat="1" ht="15">
      <c r="A324" s="33">
        <v>277</v>
      </c>
      <c r="B324" s="8" t="s">
        <v>326</v>
      </c>
      <c r="C324" s="8" t="s">
        <v>9</v>
      </c>
      <c r="D324" s="8">
        <v>1</v>
      </c>
      <c r="E324" s="23">
        <v>8.82</v>
      </c>
      <c r="F324" s="23">
        <v>8.4</v>
      </c>
      <c r="G324" s="23">
        <v>5.26</v>
      </c>
      <c r="H324" s="9">
        <f t="shared" si="24"/>
        <v>7.4933333333333323</v>
      </c>
      <c r="I324" s="10">
        <f t="shared" si="25"/>
        <v>1.945490512270192</v>
      </c>
      <c r="J324" s="10">
        <f t="shared" si="26"/>
        <v>25.962951676203634</v>
      </c>
      <c r="K324" s="11">
        <f t="shared" si="30"/>
        <v>7.4933333333333323</v>
      </c>
      <c r="L324" s="9">
        <f t="shared" si="27"/>
        <v>7.4933333333333323</v>
      </c>
      <c r="M324" s="9">
        <f t="shared" si="28"/>
        <v>7.49</v>
      </c>
      <c r="N324" s="9">
        <f t="shared" si="29"/>
        <v>7.49</v>
      </c>
      <c r="O324" s="10"/>
    </row>
    <row r="325" spans="1:15" s="16" customFormat="1" ht="15">
      <c r="A325" s="33">
        <v>278</v>
      </c>
      <c r="B325" s="8" t="s">
        <v>327</v>
      </c>
      <c r="C325" s="8" t="s">
        <v>9</v>
      </c>
      <c r="D325" s="8">
        <v>1</v>
      </c>
      <c r="E325" s="23">
        <v>308.7</v>
      </c>
      <c r="F325" s="23">
        <v>294</v>
      </c>
      <c r="G325" s="23">
        <v>230.61</v>
      </c>
      <c r="H325" s="9">
        <f t="shared" si="24"/>
        <v>277.77000000000004</v>
      </c>
      <c r="I325" s="10">
        <f t="shared" si="25"/>
        <v>41.49785175162684</v>
      </c>
      <c r="J325" s="10">
        <f t="shared" si="26"/>
        <v>14.939644940643998</v>
      </c>
      <c r="K325" s="11">
        <f t="shared" si="30"/>
        <v>277.77</v>
      </c>
      <c r="L325" s="9">
        <f t="shared" si="27"/>
        <v>277.77</v>
      </c>
      <c r="M325" s="9">
        <f t="shared" si="28"/>
        <v>277.77</v>
      </c>
      <c r="N325" s="9">
        <f t="shared" si="29"/>
        <v>277.77</v>
      </c>
      <c r="O325" s="10"/>
    </row>
    <row r="326" spans="1:15" s="16" customFormat="1" ht="15">
      <c r="A326" s="33">
        <v>279</v>
      </c>
      <c r="B326" s="8" t="s">
        <v>328</v>
      </c>
      <c r="C326" s="8" t="s">
        <v>9</v>
      </c>
      <c r="D326" s="8">
        <v>1</v>
      </c>
      <c r="E326" s="23">
        <v>86</v>
      </c>
      <c r="F326" s="23">
        <v>81.900000000000006</v>
      </c>
      <c r="G326" s="23">
        <v>92.51</v>
      </c>
      <c r="H326" s="9">
        <f t="shared" si="24"/>
        <v>86.803333333333342</v>
      </c>
      <c r="I326" s="10">
        <f t="shared" si="25"/>
        <v>5.3504236592379613</v>
      </c>
      <c r="J326" s="10">
        <f t="shared" si="26"/>
        <v>6.1638458498958881</v>
      </c>
      <c r="K326" s="11">
        <f t="shared" si="30"/>
        <v>86.803333333333342</v>
      </c>
      <c r="L326" s="9">
        <f t="shared" si="27"/>
        <v>86.803333333333342</v>
      </c>
      <c r="M326" s="9">
        <f t="shared" si="28"/>
        <v>86.8</v>
      </c>
      <c r="N326" s="9">
        <f t="shared" si="29"/>
        <v>86.8</v>
      </c>
      <c r="O326" s="10"/>
    </row>
    <row r="327" spans="1:15" s="16" customFormat="1" ht="15">
      <c r="A327" s="33">
        <v>280</v>
      </c>
      <c r="B327" s="8" t="s">
        <v>329</v>
      </c>
      <c r="C327" s="8" t="s">
        <v>9</v>
      </c>
      <c r="D327" s="8">
        <v>1</v>
      </c>
      <c r="E327" s="23">
        <v>6.62</v>
      </c>
      <c r="F327" s="23">
        <v>6.3</v>
      </c>
      <c r="G327" s="23">
        <v>3.58</v>
      </c>
      <c r="H327" s="9">
        <f t="shared" si="24"/>
        <v>5.5</v>
      </c>
      <c r="I327" s="10">
        <f t="shared" si="25"/>
        <v>1.6704490414256881</v>
      </c>
      <c r="J327" s="10">
        <f t="shared" si="26"/>
        <v>30.371800753194329</v>
      </c>
      <c r="K327" s="11">
        <f t="shared" si="30"/>
        <v>5.5</v>
      </c>
      <c r="L327" s="9">
        <f t="shared" si="27"/>
        <v>5.5</v>
      </c>
      <c r="M327" s="9">
        <f t="shared" si="28"/>
        <v>5.5</v>
      </c>
      <c r="N327" s="9">
        <f t="shared" si="29"/>
        <v>5.5</v>
      </c>
      <c r="O327" s="10"/>
    </row>
    <row r="328" spans="1:15" s="16" customFormat="1" ht="15">
      <c r="A328" s="33">
        <v>281</v>
      </c>
      <c r="B328" s="8" t="s">
        <v>330</v>
      </c>
      <c r="C328" s="8" t="s">
        <v>9</v>
      </c>
      <c r="D328" s="8">
        <v>1</v>
      </c>
      <c r="E328" s="23">
        <v>404.62</v>
      </c>
      <c r="F328" s="23">
        <v>385.35</v>
      </c>
      <c r="G328" s="23">
        <v>294.11</v>
      </c>
      <c r="H328" s="9">
        <f t="shared" si="24"/>
        <v>361.35999999999996</v>
      </c>
      <c r="I328" s="10">
        <f t="shared" si="25"/>
        <v>59.031814303814173</v>
      </c>
      <c r="J328" s="10">
        <f t="shared" si="26"/>
        <v>16.336012370991305</v>
      </c>
      <c r="K328" s="11">
        <f t="shared" si="30"/>
        <v>361.35999999999996</v>
      </c>
      <c r="L328" s="9">
        <f t="shared" si="27"/>
        <v>361.35999999999996</v>
      </c>
      <c r="M328" s="9">
        <f t="shared" si="28"/>
        <v>361.36</v>
      </c>
      <c r="N328" s="9">
        <f t="shared" si="29"/>
        <v>361.36</v>
      </c>
      <c r="O328" s="10"/>
    </row>
    <row r="329" spans="1:15" s="16" customFormat="1" ht="15">
      <c r="A329" s="33">
        <v>282</v>
      </c>
      <c r="B329" s="8" t="s">
        <v>331</v>
      </c>
      <c r="C329" s="8" t="s">
        <v>9</v>
      </c>
      <c r="D329" s="8">
        <v>1</v>
      </c>
      <c r="E329" s="23">
        <v>1007.69</v>
      </c>
      <c r="F329" s="23">
        <v>959.7</v>
      </c>
      <c r="G329" s="23">
        <v>801.14</v>
      </c>
      <c r="H329" s="9">
        <f t="shared" si="24"/>
        <v>922.84333333333336</v>
      </c>
      <c r="I329" s="10">
        <f t="shared" si="25"/>
        <v>108.09503241746746</v>
      </c>
      <c r="J329" s="10">
        <f t="shared" si="26"/>
        <v>11.713259283894427</v>
      </c>
      <c r="K329" s="11">
        <f t="shared" si="30"/>
        <v>922.84333333333336</v>
      </c>
      <c r="L329" s="9">
        <f t="shared" si="27"/>
        <v>922.84333333333336</v>
      </c>
      <c r="M329" s="9">
        <f t="shared" si="28"/>
        <v>922.84</v>
      </c>
      <c r="N329" s="9">
        <f t="shared" si="29"/>
        <v>922.84</v>
      </c>
      <c r="O329" s="10"/>
    </row>
    <row r="330" spans="1:15" s="16" customFormat="1" ht="15">
      <c r="A330" s="33">
        <v>283</v>
      </c>
      <c r="B330" s="8" t="s">
        <v>332</v>
      </c>
      <c r="C330" s="8" t="s">
        <v>9</v>
      </c>
      <c r="D330" s="8">
        <v>1</v>
      </c>
      <c r="E330" s="23">
        <v>14.33</v>
      </c>
      <c r="F330" s="23">
        <v>13.65</v>
      </c>
      <c r="G330" s="23">
        <v>10.19</v>
      </c>
      <c r="H330" s="9">
        <f t="shared" si="24"/>
        <v>12.723333333333334</v>
      </c>
      <c r="I330" s="10">
        <f t="shared" si="25"/>
        <v>2.2201201168705569</v>
      </c>
      <c r="J330" s="10">
        <f t="shared" si="26"/>
        <v>17.449201861702043</v>
      </c>
      <c r="K330" s="11">
        <f t="shared" si="30"/>
        <v>12.723333333333333</v>
      </c>
      <c r="L330" s="9">
        <f t="shared" si="27"/>
        <v>12.723333333333333</v>
      </c>
      <c r="M330" s="9">
        <f t="shared" si="28"/>
        <v>12.72</v>
      </c>
      <c r="N330" s="9">
        <f t="shared" si="29"/>
        <v>12.72</v>
      </c>
      <c r="O330" s="10"/>
    </row>
    <row r="331" spans="1:15" s="16" customFormat="1" ht="15">
      <c r="A331" s="33">
        <v>284</v>
      </c>
      <c r="B331" s="8" t="s">
        <v>333</v>
      </c>
      <c r="C331" s="8" t="s">
        <v>9</v>
      </c>
      <c r="D331" s="8">
        <v>1</v>
      </c>
      <c r="E331" s="23">
        <v>11.03</v>
      </c>
      <c r="F331" s="23">
        <v>10.5</v>
      </c>
      <c r="G331" s="23">
        <v>8.9600000000000009</v>
      </c>
      <c r="H331" s="9">
        <f t="shared" si="24"/>
        <v>10.163333333333334</v>
      </c>
      <c r="I331" s="10">
        <f t="shared" si="25"/>
        <v>1.0752829085098172</v>
      </c>
      <c r="J331" s="10">
        <f t="shared" si="26"/>
        <v>10.580022058148414</v>
      </c>
      <c r="K331" s="11">
        <f t="shared" si="30"/>
        <v>10.163333333333334</v>
      </c>
      <c r="L331" s="9">
        <f t="shared" si="27"/>
        <v>10.163333333333334</v>
      </c>
      <c r="M331" s="9">
        <f t="shared" si="28"/>
        <v>10.16</v>
      </c>
      <c r="N331" s="9">
        <f t="shared" si="29"/>
        <v>10.16</v>
      </c>
      <c r="O331" s="10"/>
    </row>
    <row r="332" spans="1:15" s="16" customFormat="1" ht="15">
      <c r="A332" s="33">
        <v>285</v>
      </c>
      <c r="B332" s="8" t="s">
        <v>334</v>
      </c>
      <c r="C332" s="8" t="s">
        <v>9</v>
      </c>
      <c r="D332" s="8">
        <v>1</v>
      </c>
      <c r="E332" s="23">
        <v>8.82</v>
      </c>
      <c r="F332" s="23">
        <v>8.4</v>
      </c>
      <c r="G332" s="23">
        <v>6.83</v>
      </c>
      <c r="H332" s="9">
        <f t="shared" si="24"/>
        <v>8.0166666666666657</v>
      </c>
      <c r="I332" s="10">
        <f t="shared" si="25"/>
        <v>1.048920079573908</v>
      </c>
      <c r="J332" s="10">
        <f t="shared" si="26"/>
        <v>13.084242156847086</v>
      </c>
      <c r="K332" s="11">
        <f t="shared" si="30"/>
        <v>8.0166666666666657</v>
      </c>
      <c r="L332" s="9">
        <f t="shared" si="27"/>
        <v>8.0166666666666657</v>
      </c>
      <c r="M332" s="9">
        <f t="shared" si="28"/>
        <v>8.02</v>
      </c>
      <c r="N332" s="9">
        <f t="shared" si="29"/>
        <v>8.02</v>
      </c>
      <c r="O332" s="10"/>
    </row>
    <row r="333" spans="1:15" s="16" customFormat="1" ht="15">
      <c r="A333" s="33">
        <v>286</v>
      </c>
      <c r="B333" s="8" t="s">
        <v>335</v>
      </c>
      <c r="C333" s="8" t="s">
        <v>9</v>
      </c>
      <c r="D333" s="8">
        <v>1</v>
      </c>
      <c r="E333" s="23">
        <v>37.49</v>
      </c>
      <c r="F333" s="23">
        <v>35.700000000000003</v>
      </c>
      <c r="G333" s="23">
        <v>30.13</v>
      </c>
      <c r="H333" s="9">
        <f t="shared" si="24"/>
        <v>34.44</v>
      </c>
      <c r="I333" s="10">
        <f t="shared" si="25"/>
        <v>3.8383720507527688</v>
      </c>
      <c r="J333" s="10">
        <f t="shared" si="26"/>
        <v>11.14509886978156</v>
      </c>
      <c r="K333" s="11">
        <f t="shared" si="30"/>
        <v>34.44</v>
      </c>
      <c r="L333" s="9">
        <f t="shared" si="27"/>
        <v>34.44</v>
      </c>
      <c r="M333" s="9">
        <f t="shared" si="28"/>
        <v>34.44</v>
      </c>
      <c r="N333" s="9">
        <f t="shared" si="29"/>
        <v>34.44</v>
      </c>
      <c r="O333" s="10"/>
    </row>
    <row r="334" spans="1:15" s="16" customFormat="1" ht="15">
      <c r="A334" s="33">
        <v>287</v>
      </c>
      <c r="B334" s="8" t="s">
        <v>336</v>
      </c>
      <c r="C334" s="8" t="s">
        <v>9</v>
      </c>
      <c r="D334" s="8">
        <v>1</v>
      </c>
      <c r="E334" s="23">
        <v>48.51</v>
      </c>
      <c r="F334" s="23">
        <v>46.2</v>
      </c>
      <c r="G334" s="23">
        <v>38.42</v>
      </c>
      <c r="H334" s="9">
        <f t="shared" si="24"/>
        <v>44.376666666666665</v>
      </c>
      <c r="I334" s="10">
        <f t="shared" si="25"/>
        <v>5.2863440422784933</v>
      </c>
      <c r="J334" s="10">
        <f t="shared" si="26"/>
        <v>11.912440566991272</v>
      </c>
      <c r="K334" s="11">
        <f t="shared" si="30"/>
        <v>44.376666666666665</v>
      </c>
      <c r="L334" s="9">
        <f t="shared" si="27"/>
        <v>44.376666666666665</v>
      </c>
      <c r="M334" s="9">
        <f t="shared" si="28"/>
        <v>44.38</v>
      </c>
      <c r="N334" s="9">
        <f t="shared" si="29"/>
        <v>44.38</v>
      </c>
      <c r="O334" s="10"/>
    </row>
    <row r="335" spans="1:15" s="16" customFormat="1" ht="15">
      <c r="A335" s="33">
        <v>288</v>
      </c>
      <c r="B335" s="8" t="s">
        <v>337</v>
      </c>
      <c r="C335" s="8" t="s">
        <v>9</v>
      </c>
      <c r="D335" s="8">
        <v>1</v>
      </c>
      <c r="E335" s="23">
        <v>102.53</v>
      </c>
      <c r="F335" s="23">
        <v>97.65</v>
      </c>
      <c r="G335" s="23">
        <v>88.48</v>
      </c>
      <c r="H335" s="9">
        <f t="shared" si="24"/>
        <v>96.220000000000013</v>
      </c>
      <c r="I335" s="10">
        <f t="shared" si="25"/>
        <v>7.1333232087155549</v>
      </c>
      <c r="J335" s="10">
        <f t="shared" si="26"/>
        <v>7.4135556108039431</v>
      </c>
      <c r="K335" s="11">
        <f t="shared" si="30"/>
        <v>96.22</v>
      </c>
      <c r="L335" s="9">
        <f t="shared" si="27"/>
        <v>96.22</v>
      </c>
      <c r="M335" s="9">
        <f t="shared" si="28"/>
        <v>96.22</v>
      </c>
      <c r="N335" s="9">
        <f t="shared" si="29"/>
        <v>96.22</v>
      </c>
      <c r="O335" s="10"/>
    </row>
    <row r="336" spans="1:15" s="16" customFormat="1" ht="15">
      <c r="A336" s="33">
        <v>289</v>
      </c>
      <c r="B336" s="8" t="s">
        <v>338</v>
      </c>
      <c r="C336" s="8" t="s">
        <v>9</v>
      </c>
      <c r="D336" s="8">
        <v>1</v>
      </c>
      <c r="E336" s="23">
        <v>6.62</v>
      </c>
      <c r="F336" s="23">
        <v>6.3</v>
      </c>
      <c r="G336" s="23">
        <v>3.25</v>
      </c>
      <c r="H336" s="9">
        <f t="shared" si="24"/>
        <v>5.3900000000000006</v>
      </c>
      <c r="I336" s="10">
        <f t="shared" si="25"/>
        <v>1.860188162525501</v>
      </c>
      <c r="J336" s="10">
        <f t="shared" si="26"/>
        <v>34.511839750009294</v>
      </c>
      <c r="K336" s="11">
        <f t="shared" si="30"/>
        <v>5.3900000000000006</v>
      </c>
      <c r="L336" s="9">
        <f t="shared" si="27"/>
        <v>5.3900000000000006</v>
      </c>
      <c r="M336" s="9">
        <f t="shared" si="28"/>
        <v>5.39</v>
      </c>
      <c r="N336" s="9">
        <f t="shared" si="29"/>
        <v>5.39</v>
      </c>
      <c r="O336" s="10"/>
    </row>
    <row r="337" spans="1:15" s="16" customFormat="1" ht="15">
      <c r="A337" s="33">
        <v>290</v>
      </c>
      <c r="B337" s="8" t="s">
        <v>339</v>
      </c>
      <c r="C337" s="8" t="s">
        <v>9</v>
      </c>
      <c r="D337" s="8">
        <v>1</v>
      </c>
      <c r="E337" s="23">
        <v>373.75</v>
      </c>
      <c r="F337" s="23">
        <v>355.95</v>
      </c>
      <c r="G337" s="23">
        <v>252.67</v>
      </c>
      <c r="H337" s="9">
        <f t="shared" si="24"/>
        <v>327.45666666666665</v>
      </c>
      <c r="I337" s="10">
        <f t="shared" si="25"/>
        <v>65.375791645939813</v>
      </c>
      <c r="J337" s="10">
        <f t="shared" si="26"/>
        <v>19.964715426755646</v>
      </c>
      <c r="K337" s="11">
        <f t="shared" si="30"/>
        <v>327.45666666666665</v>
      </c>
      <c r="L337" s="9">
        <f t="shared" si="27"/>
        <v>327.45666666666665</v>
      </c>
      <c r="M337" s="9">
        <f t="shared" si="28"/>
        <v>327.45999999999998</v>
      </c>
      <c r="N337" s="9">
        <f t="shared" si="29"/>
        <v>327.45999999999998</v>
      </c>
      <c r="O337" s="10"/>
    </row>
    <row r="338" spans="1:15" s="16" customFormat="1" ht="15">
      <c r="A338" s="33">
        <v>291</v>
      </c>
      <c r="B338" s="8" t="s">
        <v>340</v>
      </c>
      <c r="C338" s="8" t="s">
        <v>9</v>
      </c>
      <c r="D338" s="8">
        <v>1</v>
      </c>
      <c r="E338" s="23">
        <v>8.82</v>
      </c>
      <c r="F338" s="23">
        <v>8.4</v>
      </c>
      <c r="G338" s="23">
        <v>7.73</v>
      </c>
      <c r="H338" s="9">
        <f t="shared" si="24"/>
        <v>8.3166666666666664</v>
      </c>
      <c r="I338" s="10">
        <f t="shared" si="25"/>
        <v>0.54975752230718344</v>
      </c>
      <c r="J338" s="10">
        <f t="shared" si="26"/>
        <v>6.6103108894651319</v>
      </c>
      <c r="K338" s="11">
        <f t="shared" si="30"/>
        <v>8.3166666666666664</v>
      </c>
      <c r="L338" s="9">
        <f t="shared" si="27"/>
        <v>8.3166666666666664</v>
      </c>
      <c r="M338" s="9">
        <f t="shared" si="28"/>
        <v>8.32</v>
      </c>
      <c r="N338" s="9">
        <f t="shared" si="29"/>
        <v>8.32</v>
      </c>
      <c r="O338" s="10"/>
    </row>
    <row r="339" spans="1:15" s="16" customFormat="1" ht="15">
      <c r="A339" s="33">
        <v>292</v>
      </c>
      <c r="B339" s="8" t="s">
        <v>341</v>
      </c>
      <c r="C339" s="8" t="s">
        <v>9</v>
      </c>
      <c r="D339" s="8">
        <v>1</v>
      </c>
      <c r="E339" s="23">
        <v>163.16999999999999</v>
      </c>
      <c r="F339" s="23">
        <v>155.4</v>
      </c>
      <c r="G339" s="23">
        <v>109.42</v>
      </c>
      <c r="H339" s="9">
        <f t="shared" si="24"/>
        <v>142.66333333333333</v>
      </c>
      <c r="I339" s="10">
        <f t="shared" si="25"/>
        <v>29.050518641382862</v>
      </c>
      <c r="J339" s="10">
        <f t="shared" si="26"/>
        <v>20.362988837157083</v>
      </c>
      <c r="K339" s="11">
        <f t="shared" si="30"/>
        <v>142.66333333333333</v>
      </c>
      <c r="L339" s="9">
        <f t="shared" si="27"/>
        <v>142.66333333333333</v>
      </c>
      <c r="M339" s="9">
        <f t="shared" si="28"/>
        <v>142.66</v>
      </c>
      <c r="N339" s="9">
        <f t="shared" si="29"/>
        <v>142.66</v>
      </c>
      <c r="O339" s="10"/>
    </row>
    <row r="340" spans="1:15" s="16" customFormat="1" ht="15">
      <c r="A340" s="8"/>
      <c r="B340" s="7" t="s">
        <v>342</v>
      </c>
      <c r="C340" s="8"/>
      <c r="D340" s="8"/>
      <c r="E340" s="48"/>
      <c r="F340" s="49"/>
      <c r="G340" s="47"/>
      <c r="H340" s="9"/>
      <c r="I340" s="10"/>
      <c r="J340" s="10"/>
      <c r="K340" s="11"/>
      <c r="L340" s="9"/>
      <c r="M340" s="9"/>
      <c r="N340" s="9"/>
      <c r="O340" s="10"/>
    </row>
    <row r="341" spans="1:15" s="16" customFormat="1" ht="15">
      <c r="A341" s="8">
        <v>293</v>
      </c>
      <c r="B341" s="8" t="s">
        <v>343</v>
      </c>
      <c r="C341" s="8" t="s">
        <v>9</v>
      </c>
      <c r="D341" s="8">
        <v>1</v>
      </c>
      <c r="E341" s="23">
        <v>77.180000000000007</v>
      </c>
      <c r="F341" s="23">
        <v>73.5</v>
      </c>
      <c r="G341" s="23">
        <v>50.74</v>
      </c>
      <c r="H341" s="9">
        <f t="shared" si="24"/>
        <v>67.14</v>
      </c>
      <c r="I341" s="10">
        <f t="shared" si="25"/>
        <v>14.321508300454949</v>
      </c>
      <c r="J341" s="10">
        <f t="shared" si="26"/>
        <v>21.330813673599867</v>
      </c>
      <c r="K341" s="11">
        <f t="shared" si="30"/>
        <v>67.14</v>
      </c>
      <c r="L341" s="9">
        <f t="shared" si="27"/>
        <v>67.14</v>
      </c>
      <c r="M341" s="9">
        <f t="shared" si="28"/>
        <v>67.14</v>
      </c>
      <c r="N341" s="9">
        <f t="shared" si="29"/>
        <v>67.14</v>
      </c>
      <c r="O341" s="10"/>
    </row>
    <row r="342" spans="1:15" s="16" customFormat="1" ht="15">
      <c r="A342" s="8">
        <v>294</v>
      </c>
      <c r="B342" s="8" t="s">
        <v>344</v>
      </c>
      <c r="C342" s="8" t="s">
        <v>9</v>
      </c>
      <c r="D342" s="8">
        <v>1</v>
      </c>
      <c r="E342" s="23">
        <v>55.13</v>
      </c>
      <c r="F342" s="23">
        <v>52.5</v>
      </c>
      <c r="G342" s="23">
        <v>45.92</v>
      </c>
      <c r="H342" s="9">
        <f t="shared" si="24"/>
        <v>51.183333333333337</v>
      </c>
      <c r="I342" s="10">
        <f t="shared" si="25"/>
        <v>4.7440734957769504</v>
      </c>
      <c r="J342" s="10">
        <f t="shared" si="26"/>
        <v>9.2687857292939437</v>
      </c>
      <c r="K342" s="11">
        <f t="shared" si="30"/>
        <v>51.183333333333337</v>
      </c>
      <c r="L342" s="9">
        <f t="shared" si="27"/>
        <v>51.183333333333337</v>
      </c>
      <c r="M342" s="9">
        <f t="shared" si="28"/>
        <v>51.18</v>
      </c>
      <c r="N342" s="9">
        <f t="shared" si="29"/>
        <v>51.18</v>
      </c>
      <c r="O342" s="10"/>
    </row>
    <row r="343" spans="1:15" s="16" customFormat="1" ht="30">
      <c r="A343" s="8">
        <v>295</v>
      </c>
      <c r="B343" s="8" t="s">
        <v>345</v>
      </c>
      <c r="C343" s="8" t="s">
        <v>9</v>
      </c>
      <c r="D343" s="8">
        <v>1</v>
      </c>
      <c r="E343" s="23">
        <v>453.13</v>
      </c>
      <c r="F343" s="23">
        <v>431.55</v>
      </c>
      <c r="G343" s="23">
        <v>362.32</v>
      </c>
      <c r="H343" s="9">
        <f t="shared" si="24"/>
        <v>415.66666666666669</v>
      </c>
      <c r="I343" s="10">
        <f t="shared" si="25"/>
        <v>47.442852289184025</v>
      </c>
      <c r="J343" s="10">
        <f t="shared" si="26"/>
        <v>11.413677375104415</v>
      </c>
      <c r="K343" s="11">
        <f t="shared" si="30"/>
        <v>415.66666666666663</v>
      </c>
      <c r="L343" s="9">
        <f t="shared" si="27"/>
        <v>415.66666666666663</v>
      </c>
      <c r="M343" s="9">
        <f t="shared" si="28"/>
        <v>415.67</v>
      </c>
      <c r="N343" s="9">
        <f t="shared" si="29"/>
        <v>415.67</v>
      </c>
      <c r="O343" s="10"/>
    </row>
    <row r="344" spans="1:15" s="16" customFormat="1" ht="15">
      <c r="A344" s="8"/>
      <c r="B344" s="7" t="s">
        <v>346</v>
      </c>
      <c r="C344" s="8"/>
      <c r="D344" s="8"/>
      <c r="E344" s="48"/>
      <c r="F344" s="49"/>
      <c r="G344" s="47"/>
      <c r="H344" s="9"/>
      <c r="I344" s="10"/>
      <c r="J344" s="10"/>
      <c r="K344" s="11"/>
      <c r="L344" s="9"/>
      <c r="M344" s="9"/>
      <c r="N344" s="9"/>
      <c r="O344" s="10"/>
    </row>
    <row r="345" spans="1:15" s="16" customFormat="1" ht="15">
      <c r="A345" s="8">
        <v>296</v>
      </c>
      <c r="B345" s="8" t="s">
        <v>347</v>
      </c>
      <c r="C345" s="8" t="s">
        <v>9</v>
      </c>
      <c r="D345" s="8">
        <v>1</v>
      </c>
      <c r="E345" s="23">
        <v>5903.89</v>
      </c>
      <c r="F345" s="23">
        <v>5622.75</v>
      </c>
      <c r="G345" s="23">
        <v>3923.7</v>
      </c>
      <c r="H345" s="9">
        <f t="shared" si="24"/>
        <v>5150.1133333333337</v>
      </c>
      <c r="I345" s="10">
        <f t="shared" si="25"/>
        <v>1071.3669646919927</v>
      </c>
      <c r="J345" s="10">
        <f t="shared" si="26"/>
        <v>20.802784236955159</v>
      </c>
      <c r="K345" s="11">
        <f t="shared" si="30"/>
        <v>5150.1133333333328</v>
      </c>
      <c r="L345" s="9">
        <f t="shared" si="27"/>
        <v>5150.1133333333328</v>
      </c>
      <c r="M345" s="9">
        <f t="shared" si="28"/>
        <v>5150.1099999999997</v>
      </c>
      <c r="N345" s="9">
        <f t="shared" si="29"/>
        <v>5150.1099999999997</v>
      </c>
      <c r="O345" s="10"/>
    </row>
    <row r="346" spans="1:15" s="16" customFormat="1" ht="15">
      <c r="A346" s="8"/>
      <c r="B346" s="7" t="s">
        <v>348</v>
      </c>
      <c r="C346" s="8"/>
      <c r="D346" s="8"/>
      <c r="E346" s="48"/>
      <c r="F346" s="49"/>
      <c r="G346" s="47"/>
      <c r="H346" s="9"/>
      <c r="I346" s="10"/>
      <c r="J346" s="10"/>
      <c r="K346" s="11"/>
      <c r="L346" s="9"/>
      <c r="M346" s="9"/>
      <c r="N346" s="9"/>
      <c r="O346" s="10"/>
    </row>
    <row r="347" spans="1:15" s="16" customFormat="1" ht="30">
      <c r="A347" s="8">
        <v>297</v>
      </c>
      <c r="B347" s="8" t="s">
        <v>349</v>
      </c>
      <c r="C347" s="8" t="s">
        <v>9</v>
      </c>
      <c r="D347" s="8">
        <v>1</v>
      </c>
      <c r="E347" s="23">
        <v>174.2</v>
      </c>
      <c r="F347" s="23">
        <v>165.9</v>
      </c>
      <c r="G347" s="23">
        <v>161.28</v>
      </c>
      <c r="H347" s="9">
        <f t="shared" si="24"/>
        <v>167.12666666666667</v>
      </c>
      <c r="I347" s="10">
        <f t="shared" si="25"/>
        <v>6.5467651044873483</v>
      </c>
      <c r="J347" s="10">
        <f t="shared" si="26"/>
        <v>3.9172474597036269</v>
      </c>
      <c r="K347" s="11">
        <f t="shared" si="30"/>
        <v>167.12666666666667</v>
      </c>
      <c r="L347" s="9">
        <f t="shared" si="27"/>
        <v>167.12666666666667</v>
      </c>
      <c r="M347" s="9">
        <f t="shared" si="28"/>
        <v>167.13</v>
      </c>
      <c r="N347" s="9">
        <f t="shared" si="29"/>
        <v>167.13</v>
      </c>
      <c r="O347" s="10"/>
    </row>
    <row r="348" spans="1:15" s="16" customFormat="1" ht="30">
      <c r="A348" s="8">
        <v>298</v>
      </c>
      <c r="B348" s="8" t="s">
        <v>350</v>
      </c>
      <c r="C348" s="8" t="s">
        <v>9</v>
      </c>
      <c r="D348" s="8">
        <v>1</v>
      </c>
      <c r="E348" s="23">
        <v>121.28</v>
      </c>
      <c r="F348" s="23">
        <v>115.5</v>
      </c>
      <c r="G348" s="23">
        <v>76.5</v>
      </c>
      <c r="H348" s="9">
        <f t="shared" si="24"/>
        <v>104.42666666666666</v>
      </c>
      <c r="I348" s="10">
        <f t="shared" si="25"/>
        <v>24.357260382344588</v>
      </c>
      <c r="J348" s="10">
        <f t="shared" si="26"/>
        <v>23.324751387587387</v>
      </c>
      <c r="K348" s="11">
        <f t="shared" si="30"/>
        <v>104.42666666666665</v>
      </c>
      <c r="L348" s="9">
        <f t="shared" si="27"/>
        <v>104.42666666666665</v>
      </c>
      <c r="M348" s="9">
        <f t="shared" si="28"/>
        <v>104.43</v>
      </c>
      <c r="N348" s="9">
        <f t="shared" si="29"/>
        <v>104.43</v>
      </c>
      <c r="O348" s="10"/>
    </row>
    <row r="349" spans="1:15" s="16" customFormat="1" ht="30">
      <c r="A349" s="33">
        <v>299</v>
      </c>
      <c r="B349" s="8" t="s">
        <v>351</v>
      </c>
      <c r="C349" s="8" t="s">
        <v>9</v>
      </c>
      <c r="D349" s="8">
        <v>1</v>
      </c>
      <c r="E349" s="23">
        <v>202.86</v>
      </c>
      <c r="F349" s="23">
        <v>193.2</v>
      </c>
      <c r="G349" s="23">
        <v>129.02000000000001</v>
      </c>
      <c r="H349" s="9">
        <f t="shared" si="24"/>
        <v>175.02666666666667</v>
      </c>
      <c r="I349" s="10">
        <f t="shared" si="25"/>
        <v>40.134635084093304</v>
      </c>
      <c r="J349" s="10">
        <f t="shared" si="26"/>
        <v>22.930583006833228</v>
      </c>
      <c r="K349" s="11">
        <f t="shared" si="30"/>
        <v>175.02666666666667</v>
      </c>
      <c r="L349" s="9">
        <f t="shared" si="27"/>
        <v>175.02666666666667</v>
      </c>
      <c r="M349" s="9">
        <f t="shared" si="28"/>
        <v>175.03</v>
      </c>
      <c r="N349" s="9">
        <f t="shared" si="29"/>
        <v>175.03</v>
      </c>
      <c r="O349" s="10"/>
    </row>
    <row r="350" spans="1:15" s="16" customFormat="1" ht="15">
      <c r="A350" s="33">
        <v>300</v>
      </c>
      <c r="B350" s="8" t="s">
        <v>352</v>
      </c>
      <c r="C350" s="8" t="s">
        <v>9</v>
      </c>
      <c r="D350" s="8">
        <v>1</v>
      </c>
      <c r="E350" s="23">
        <v>127.89</v>
      </c>
      <c r="F350" s="23">
        <v>121.8</v>
      </c>
      <c r="G350" s="23">
        <v>80.64</v>
      </c>
      <c r="H350" s="9">
        <f t="shared" si="24"/>
        <v>110.11</v>
      </c>
      <c r="I350" s="10">
        <f t="shared" si="25"/>
        <v>25.702776114653449</v>
      </c>
      <c r="J350" s="10">
        <f t="shared" si="26"/>
        <v>23.342817286943465</v>
      </c>
      <c r="K350" s="11">
        <f t="shared" si="30"/>
        <v>110.10999999999999</v>
      </c>
      <c r="L350" s="9">
        <f t="shared" si="27"/>
        <v>110.10999999999999</v>
      </c>
      <c r="M350" s="9">
        <f t="shared" si="28"/>
        <v>110.11</v>
      </c>
      <c r="N350" s="9">
        <f t="shared" si="29"/>
        <v>110.11</v>
      </c>
      <c r="O350" s="10"/>
    </row>
    <row r="351" spans="1:15" s="16" customFormat="1" ht="15">
      <c r="A351" s="33">
        <v>301</v>
      </c>
      <c r="B351" s="8" t="s">
        <v>353</v>
      </c>
      <c r="C351" s="8" t="s">
        <v>9</v>
      </c>
      <c r="D351" s="8">
        <v>1</v>
      </c>
      <c r="E351" s="23">
        <v>117.97</v>
      </c>
      <c r="F351" s="23">
        <v>112.35</v>
      </c>
      <c r="G351" s="23">
        <v>105.17</v>
      </c>
      <c r="H351" s="9">
        <f t="shared" si="24"/>
        <v>111.83</v>
      </c>
      <c r="I351" s="10">
        <f t="shared" si="25"/>
        <v>6.415824187117348</v>
      </c>
      <c r="J351" s="10">
        <f t="shared" si="26"/>
        <v>5.7371225852788585</v>
      </c>
      <c r="K351" s="11">
        <f t="shared" si="30"/>
        <v>111.83</v>
      </c>
      <c r="L351" s="9">
        <f t="shared" si="27"/>
        <v>111.83</v>
      </c>
      <c r="M351" s="9">
        <f t="shared" si="28"/>
        <v>111.83</v>
      </c>
      <c r="N351" s="9">
        <f t="shared" si="29"/>
        <v>111.83</v>
      </c>
      <c r="O351" s="10"/>
    </row>
    <row r="352" spans="1:15" s="16" customFormat="1" ht="15">
      <c r="A352" s="33">
        <v>302</v>
      </c>
      <c r="B352" s="8" t="s">
        <v>354</v>
      </c>
      <c r="C352" s="8" t="s">
        <v>9</v>
      </c>
      <c r="D352" s="8">
        <v>1</v>
      </c>
      <c r="E352" s="23">
        <v>136.71</v>
      </c>
      <c r="F352" s="23">
        <v>130.19999999999999</v>
      </c>
      <c r="G352" s="23">
        <v>87.25</v>
      </c>
      <c r="H352" s="9">
        <f t="shared" si="24"/>
        <v>118.05333333333333</v>
      </c>
      <c r="I352" s="10">
        <f t="shared" si="25"/>
        <v>26.874319216183565</v>
      </c>
      <c r="J352" s="10">
        <f t="shared" si="26"/>
        <v>22.76455772773625</v>
      </c>
      <c r="K352" s="11">
        <f t="shared" si="30"/>
        <v>118.05333333333331</v>
      </c>
      <c r="L352" s="9">
        <f t="shared" si="27"/>
        <v>118.05333333333331</v>
      </c>
      <c r="M352" s="9">
        <f t="shared" si="28"/>
        <v>118.05</v>
      </c>
      <c r="N352" s="9">
        <f t="shared" si="29"/>
        <v>118.05</v>
      </c>
      <c r="O352" s="10"/>
    </row>
    <row r="353" spans="1:23" s="16" customFormat="1" ht="15">
      <c r="A353" s="8"/>
      <c r="B353" s="7" t="s">
        <v>38</v>
      </c>
      <c r="C353" s="8"/>
      <c r="D353" s="8"/>
      <c r="E353" s="48"/>
      <c r="F353" s="49"/>
      <c r="G353" s="47"/>
      <c r="H353" s="9"/>
      <c r="I353" s="10"/>
      <c r="J353" s="10"/>
      <c r="K353" s="11"/>
      <c r="L353" s="9"/>
      <c r="M353" s="9"/>
      <c r="N353" s="9"/>
      <c r="O353" s="10"/>
    </row>
    <row r="354" spans="1:23" s="16" customFormat="1" ht="30">
      <c r="A354" s="8">
        <v>303</v>
      </c>
      <c r="B354" s="36" t="s">
        <v>355</v>
      </c>
      <c r="C354" s="8" t="s">
        <v>9</v>
      </c>
      <c r="D354" s="8">
        <v>1</v>
      </c>
      <c r="E354" s="23">
        <v>11.03</v>
      </c>
      <c r="F354" s="23">
        <v>10.5</v>
      </c>
      <c r="G354" s="23">
        <v>8.94</v>
      </c>
      <c r="H354" s="9">
        <f t="shared" si="24"/>
        <v>10.156666666666666</v>
      </c>
      <c r="I354" s="10">
        <f t="shared" si="25"/>
        <v>1.0864774886454545</v>
      </c>
      <c r="J354" s="10">
        <f t="shared" si="26"/>
        <v>10.697185644687771</v>
      </c>
      <c r="K354" s="11">
        <f t="shared" si="30"/>
        <v>10.156666666666666</v>
      </c>
      <c r="L354" s="9">
        <f t="shared" si="27"/>
        <v>10.156666666666666</v>
      </c>
      <c r="M354" s="9">
        <f t="shared" si="28"/>
        <v>10.16</v>
      </c>
      <c r="N354" s="9">
        <f t="shared" si="29"/>
        <v>10.16</v>
      </c>
      <c r="O354" s="10"/>
    </row>
    <row r="355" spans="1:23" s="16" customFormat="1" ht="15">
      <c r="A355" s="8">
        <v>304</v>
      </c>
      <c r="B355" s="36" t="s">
        <v>356</v>
      </c>
      <c r="C355" s="8" t="s">
        <v>9</v>
      </c>
      <c r="D355" s="8">
        <v>1</v>
      </c>
      <c r="E355" s="23">
        <v>1036.3499999999999</v>
      </c>
      <c r="F355" s="23">
        <v>987</v>
      </c>
      <c r="G355" s="23">
        <v>823.2</v>
      </c>
      <c r="H355" s="9">
        <f t="shared" ref="H355:H398" si="31">AVERAGE(E355:G355)</f>
        <v>948.85</v>
      </c>
      <c r="I355" s="10">
        <f t="shared" ref="I355:I398" si="32">SQRT(((SUM((POWER(E355-H355,2)),(POWER(F355-H355,2)),(POWER(G355-H355,2)))/(COLUMNS(E355:G355)-1))))</f>
        <v>111.5786605942193</v>
      </c>
      <c r="J355" s="10">
        <f t="shared" ref="J355:J398" si="33">I355/H355*100</f>
        <v>11.759357179134668</v>
      </c>
      <c r="K355" s="11">
        <f t="shared" si="30"/>
        <v>948.85</v>
      </c>
      <c r="L355" s="9">
        <f t="shared" ref="L355:L398" si="34">K355/D355</f>
        <v>948.85</v>
      </c>
      <c r="M355" s="9">
        <f t="shared" ref="M355:M398" si="35">ROUND(L355,2)</f>
        <v>948.85</v>
      </c>
      <c r="N355" s="9">
        <f t="shared" ref="N355:N398" si="36">M355*D355</f>
        <v>948.85</v>
      </c>
      <c r="O355" s="10"/>
    </row>
    <row r="356" spans="1:23" s="16" customFormat="1" ht="15.75">
      <c r="A356" s="33">
        <v>305</v>
      </c>
      <c r="B356" s="36" t="s">
        <v>357</v>
      </c>
      <c r="C356" s="8" t="s">
        <v>9</v>
      </c>
      <c r="D356" s="8">
        <v>1</v>
      </c>
      <c r="E356" s="23">
        <v>273.42</v>
      </c>
      <c r="F356" s="23">
        <v>260.39999999999998</v>
      </c>
      <c r="G356" s="23">
        <v>220.51</v>
      </c>
      <c r="H356" s="9">
        <f t="shared" si="31"/>
        <v>251.4433333333333</v>
      </c>
      <c r="I356" s="10">
        <f t="shared" si="32"/>
        <v>27.568703874744163</v>
      </c>
      <c r="J356" s="10">
        <f t="shared" si="33"/>
        <v>10.964181674364335</v>
      </c>
      <c r="K356" s="11">
        <f t="shared" si="30"/>
        <v>251.4433333333333</v>
      </c>
      <c r="L356" s="9">
        <f t="shared" si="34"/>
        <v>251.4433333333333</v>
      </c>
      <c r="M356" s="9">
        <f t="shared" si="35"/>
        <v>251.44</v>
      </c>
      <c r="N356" s="9">
        <f t="shared" si="36"/>
        <v>251.44</v>
      </c>
      <c r="O356" s="10"/>
      <c r="U356" s="25"/>
      <c r="V356"/>
      <c r="W356"/>
    </row>
    <row r="357" spans="1:23" s="16" customFormat="1" ht="15.75">
      <c r="A357" s="26"/>
      <c r="B357" s="30" t="s">
        <v>401</v>
      </c>
      <c r="C357" s="26"/>
      <c r="D357" s="26"/>
      <c r="E357" s="48"/>
      <c r="F357" s="47"/>
      <c r="G357" s="47"/>
      <c r="H357" s="9"/>
      <c r="I357" s="10"/>
      <c r="J357" s="10"/>
      <c r="K357" s="11"/>
      <c r="L357" s="9"/>
      <c r="M357" s="9"/>
      <c r="N357" s="9"/>
      <c r="O357" s="27"/>
      <c r="P357" s="28"/>
      <c r="U357" s="25"/>
      <c r="V357" s="25"/>
      <c r="W357" s="25"/>
    </row>
    <row r="358" spans="1:23" s="16" customFormat="1" ht="15.75">
      <c r="A358" s="8">
        <v>306</v>
      </c>
      <c r="B358" s="38" t="s">
        <v>402</v>
      </c>
      <c r="C358" s="8" t="s">
        <v>9</v>
      </c>
      <c r="D358" s="8">
        <v>1</v>
      </c>
      <c r="E358" s="23">
        <v>1295.44</v>
      </c>
      <c r="F358" s="23">
        <v>1233.75</v>
      </c>
      <c r="G358" s="23">
        <v>1028.04</v>
      </c>
      <c r="H358" s="9">
        <f>AVERAGE(E358:G358)</f>
        <v>1185.7433333333333</v>
      </c>
      <c r="I358" s="10">
        <f t="shared" si="32"/>
        <v>140.01489218412928</v>
      </c>
      <c r="J358" s="10">
        <f t="shared" si="33"/>
        <v>11.808195605917746</v>
      </c>
      <c r="K358" s="11">
        <v>410</v>
      </c>
      <c r="L358" s="9">
        <f t="shared" si="34"/>
        <v>410</v>
      </c>
      <c r="M358" s="9">
        <f t="shared" si="35"/>
        <v>410</v>
      </c>
      <c r="N358" s="9">
        <f t="shared" si="36"/>
        <v>410</v>
      </c>
      <c r="O358" s="10"/>
      <c r="U358" s="25"/>
      <c r="V358" s="25"/>
      <c r="W358" s="25"/>
    </row>
    <row r="359" spans="1:23" s="16" customFormat="1" ht="15.75">
      <c r="A359" s="8">
        <v>307</v>
      </c>
      <c r="B359" s="29" t="s">
        <v>403</v>
      </c>
      <c r="C359" s="8" t="s">
        <v>9</v>
      </c>
      <c r="D359" s="8">
        <v>1</v>
      </c>
      <c r="E359" s="23">
        <v>484</v>
      </c>
      <c r="F359" s="23">
        <v>460.95</v>
      </c>
      <c r="G359" s="23">
        <v>370.94</v>
      </c>
      <c r="H359" s="9">
        <f t="shared" si="31"/>
        <v>438.63000000000005</v>
      </c>
      <c r="I359" s="10">
        <f t="shared" si="32"/>
        <v>59.743432275020822</v>
      </c>
      <c r="J359" s="10">
        <f t="shared" si="33"/>
        <v>13.620461955411352</v>
      </c>
      <c r="K359" s="11">
        <f t="shared" ref="K359:K368" si="37">((D359/3)*(SUM(E359:G359)))</f>
        <v>438.63</v>
      </c>
      <c r="L359" s="9">
        <f t="shared" si="34"/>
        <v>438.63</v>
      </c>
      <c r="M359" s="9">
        <f t="shared" si="35"/>
        <v>438.63</v>
      </c>
      <c r="N359" s="9">
        <f t="shared" si="36"/>
        <v>438.63</v>
      </c>
      <c r="O359" s="10"/>
      <c r="U359" s="25"/>
      <c r="V359" s="25"/>
      <c r="W359" s="25"/>
    </row>
    <row r="360" spans="1:23" s="16" customFormat="1" ht="15.75">
      <c r="A360" s="33">
        <v>308</v>
      </c>
      <c r="B360" s="29" t="s">
        <v>404</v>
      </c>
      <c r="C360" s="8" t="s">
        <v>9</v>
      </c>
      <c r="D360" s="8">
        <v>1</v>
      </c>
      <c r="E360" s="23">
        <v>919.49</v>
      </c>
      <c r="F360" s="23">
        <v>875.7</v>
      </c>
      <c r="G360" s="23">
        <v>524.22</v>
      </c>
      <c r="H360" s="9">
        <f>AVERAGE(E360:G360)</f>
        <v>773.13666666666666</v>
      </c>
      <c r="I360" s="10">
        <f t="shared" si="32"/>
        <v>216.67722822976421</v>
      </c>
      <c r="J360" s="10">
        <f t="shared" si="33"/>
        <v>28.025734332838638</v>
      </c>
      <c r="K360" s="11">
        <f t="shared" si="37"/>
        <v>773.13666666666654</v>
      </c>
      <c r="L360" s="9">
        <f t="shared" si="34"/>
        <v>773.13666666666654</v>
      </c>
      <c r="M360" s="9">
        <f t="shared" si="35"/>
        <v>773.14</v>
      </c>
      <c r="N360" s="9">
        <f t="shared" si="36"/>
        <v>773.14</v>
      </c>
      <c r="O360" s="10"/>
      <c r="U360" s="25"/>
      <c r="V360" s="25"/>
      <c r="W360" s="25"/>
    </row>
    <row r="361" spans="1:23" s="16" customFormat="1" ht="15.75">
      <c r="A361" s="33">
        <v>309</v>
      </c>
      <c r="B361" s="29" t="s">
        <v>405</v>
      </c>
      <c r="C361" s="8" t="s">
        <v>9</v>
      </c>
      <c r="D361" s="8">
        <v>1</v>
      </c>
      <c r="E361" s="23">
        <v>27.56</v>
      </c>
      <c r="F361" s="23">
        <v>26.25</v>
      </c>
      <c r="G361" s="23">
        <v>20.61</v>
      </c>
      <c r="H361" s="9">
        <f t="shared" si="31"/>
        <v>24.806666666666668</v>
      </c>
      <c r="I361" s="10">
        <f t="shared" si="32"/>
        <v>3.6929708004983377</v>
      </c>
      <c r="J361" s="10">
        <f t="shared" si="33"/>
        <v>14.887009408082521</v>
      </c>
      <c r="K361" s="11">
        <f t="shared" si="37"/>
        <v>24.806666666666665</v>
      </c>
      <c r="L361" s="9">
        <f t="shared" si="34"/>
        <v>24.806666666666665</v>
      </c>
      <c r="M361" s="9">
        <f t="shared" si="35"/>
        <v>24.81</v>
      </c>
      <c r="N361" s="9">
        <f t="shared" si="36"/>
        <v>24.81</v>
      </c>
      <c r="O361" s="10"/>
      <c r="U361" s="25"/>
      <c r="V361" s="25"/>
      <c r="W361" s="25"/>
    </row>
    <row r="362" spans="1:23" s="16" customFormat="1" ht="25.5">
      <c r="A362" s="33">
        <v>310</v>
      </c>
      <c r="B362" s="29" t="s">
        <v>406</v>
      </c>
      <c r="C362" s="8" t="s">
        <v>9</v>
      </c>
      <c r="D362" s="8">
        <v>1</v>
      </c>
      <c r="E362" s="23">
        <v>1016.51</v>
      </c>
      <c r="F362" s="23">
        <v>968.1</v>
      </c>
      <c r="G362" s="23">
        <v>1027.82</v>
      </c>
      <c r="H362" s="9">
        <f t="shared" si="31"/>
        <v>1004.1433333333334</v>
      </c>
      <c r="I362" s="10">
        <f>SQRT(((SUM((POWER(E362-H362,2)),(POWER(F362-H362,2)),(POWER(G362-H362,2)))/(COLUMNS(E362:G362)-1))))</f>
        <v>31.722554016556277</v>
      </c>
      <c r="J362" s="10">
        <f>I362/H362*100</f>
        <v>3.159165924176456</v>
      </c>
      <c r="K362" s="11">
        <f t="shared" si="37"/>
        <v>1004.1433333333334</v>
      </c>
      <c r="L362" s="9">
        <f t="shared" si="34"/>
        <v>1004.1433333333334</v>
      </c>
      <c r="M362" s="9">
        <f t="shared" si="35"/>
        <v>1004.14</v>
      </c>
      <c r="N362" s="9">
        <f t="shared" si="36"/>
        <v>1004.14</v>
      </c>
      <c r="O362" s="10"/>
      <c r="U362" s="25"/>
      <c r="V362" s="25"/>
      <c r="W362" s="25"/>
    </row>
    <row r="363" spans="1:23" s="16" customFormat="1" ht="15.75">
      <c r="A363" s="33">
        <v>311</v>
      </c>
      <c r="B363" s="29" t="s">
        <v>407</v>
      </c>
      <c r="C363" s="8" t="s">
        <v>9</v>
      </c>
      <c r="D363" s="8">
        <v>1</v>
      </c>
      <c r="E363" s="23">
        <v>165.38</v>
      </c>
      <c r="F363" s="23">
        <v>157.5</v>
      </c>
      <c r="G363" s="23">
        <v>146.83000000000001</v>
      </c>
      <c r="H363" s="9">
        <f t="shared" si="31"/>
        <v>156.57000000000002</v>
      </c>
      <c r="I363" s="10">
        <f t="shared" si="32"/>
        <v>9.3099033292510533</v>
      </c>
      <c r="J363" s="10">
        <f t="shared" si="33"/>
        <v>5.9461603942332841</v>
      </c>
      <c r="K363" s="11">
        <f t="shared" si="37"/>
        <v>156.57</v>
      </c>
      <c r="L363" s="9">
        <f t="shared" si="34"/>
        <v>156.57</v>
      </c>
      <c r="M363" s="9">
        <f t="shared" si="35"/>
        <v>156.57</v>
      </c>
      <c r="N363" s="9">
        <f t="shared" si="36"/>
        <v>156.57</v>
      </c>
      <c r="O363" s="10"/>
      <c r="U363" s="25"/>
      <c r="V363" s="25"/>
      <c r="W363" s="25"/>
    </row>
    <row r="364" spans="1:23" s="16" customFormat="1" ht="15.75">
      <c r="A364" s="33">
        <v>312</v>
      </c>
      <c r="B364" s="29" t="s">
        <v>408</v>
      </c>
      <c r="C364" s="8" t="s">
        <v>9</v>
      </c>
      <c r="D364" s="8">
        <v>1</v>
      </c>
      <c r="E364" s="23">
        <v>738.68</v>
      </c>
      <c r="F364" s="23">
        <v>703.5</v>
      </c>
      <c r="G364" s="23">
        <v>819.17</v>
      </c>
      <c r="H364" s="9">
        <f t="shared" si="31"/>
        <v>753.7833333333333</v>
      </c>
      <c r="I364" s="10">
        <f t="shared" si="32"/>
        <v>59.295617319776099</v>
      </c>
      <c r="J364" s="10">
        <f t="shared" si="33"/>
        <v>7.8664006880548474</v>
      </c>
      <c r="K364" s="11">
        <f t="shared" si="37"/>
        <v>753.7833333333333</v>
      </c>
      <c r="L364" s="9">
        <f t="shared" si="34"/>
        <v>753.7833333333333</v>
      </c>
      <c r="M364" s="9">
        <f t="shared" si="35"/>
        <v>753.78</v>
      </c>
      <c r="N364" s="9">
        <f t="shared" si="36"/>
        <v>753.78</v>
      </c>
      <c r="O364" s="10"/>
      <c r="U364" s="25"/>
      <c r="V364" s="25"/>
      <c r="W364" s="25"/>
    </row>
    <row r="365" spans="1:23" s="16" customFormat="1" ht="15.75">
      <c r="A365" s="33">
        <v>313</v>
      </c>
      <c r="B365" s="29" t="s">
        <v>409</v>
      </c>
      <c r="C365" s="8" t="s">
        <v>9</v>
      </c>
      <c r="D365" s="8">
        <v>1</v>
      </c>
      <c r="E365" s="23">
        <v>804.83</v>
      </c>
      <c r="F365" s="23">
        <v>766.5</v>
      </c>
      <c r="G365" s="23">
        <v>844.93</v>
      </c>
      <c r="H365" s="9">
        <f t="shared" si="31"/>
        <v>805.42</v>
      </c>
      <c r="I365" s="10">
        <f t="shared" si="32"/>
        <v>39.218328623234292</v>
      </c>
      <c r="J365" s="10">
        <f t="shared" si="33"/>
        <v>4.8693015598363951</v>
      </c>
      <c r="K365" s="11">
        <f t="shared" si="37"/>
        <v>805.41999999999985</v>
      </c>
      <c r="L365" s="9">
        <f t="shared" si="34"/>
        <v>805.41999999999985</v>
      </c>
      <c r="M365" s="9">
        <f t="shared" si="35"/>
        <v>805.42</v>
      </c>
      <c r="N365" s="9">
        <f t="shared" si="36"/>
        <v>805.42</v>
      </c>
      <c r="O365" s="10"/>
      <c r="U365" s="25"/>
      <c r="V365" s="25"/>
      <c r="W365" s="25"/>
    </row>
    <row r="366" spans="1:23" s="16" customFormat="1" ht="15.75">
      <c r="A366" s="33">
        <v>314</v>
      </c>
      <c r="B366" s="29" t="s">
        <v>410</v>
      </c>
      <c r="C366" s="8" t="s">
        <v>9</v>
      </c>
      <c r="D366" s="8">
        <v>1</v>
      </c>
      <c r="E366" s="23">
        <v>55.13</v>
      </c>
      <c r="F366" s="23">
        <v>52.5</v>
      </c>
      <c r="G366" s="23">
        <v>52.81</v>
      </c>
      <c r="H366" s="9">
        <f>AVERAGE(E366:G366)</f>
        <v>53.48</v>
      </c>
      <c r="I366" s="10">
        <f t="shared" si="32"/>
        <v>1.4373239022572479</v>
      </c>
      <c r="J366" s="10">
        <f t="shared" si="33"/>
        <v>2.6875914402715932</v>
      </c>
      <c r="K366" s="11">
        <f t="shared" si="37"/>
        <v>53.48</v>
      </c>
      <c r="L366" s="9">
        <f t="shared" si="34"/>
        <v>53.48</v>
      </c>
      <c r="M366" s="9">
        <f t="shared" si="35"/>
        <v>53.48</v>
      </c>
      <c r="N366" s="9">
        <f t="shared" si="36"/>
        <v>53.48</v>
      </c>
      <c r="O366" s="10"/>
      <c r="U366" s="25"/>
      <c r="V366" s="25"/>
      <c r="W366" s="25"/>
    </row>
    <row r="367" spans="1:23" s="16" customFormat="1" ht="15">
      <c r="A367" s="33">
        <v>315</v>
      </c>
      <c r="B367" s="29" t="s">
        <v>411</v>
      </c>
      <c r="C367" s="8" t="s">
        <v>9</v>
      </c>
      <c r="D367" s="8">
        <v>1</v>
      </c>
      <c r="E367" s="23">
        <v>51.82</v>
      </c>
      <c r="F367" s="23">
        <v>49.35</v>
      </c>
      <c r="G367" s="23">
        <v>51.52</v>
      </c>
      <c r="H367" s="9">
        <f t="shared" si="31"/>
        <v>50.896666666666668</v>
      </c>
      <c r="I367" s="10">
        <f t="shared" si="32"/>
        <v>1.3478254090694883</v>
      </c>
      <c r="J367" s="10">
        <f t="shared" si="33"/>
        <v>2.648160473644944</v>
      </c>
      <c r="K367" s="11">
        <f t="shared" si="37"/>
        <v>50.896666666666661</v>
      </c>
      <c r="L367" s="9">
        <f t="shared" si="34"/>
        <v>50.896666666666661</v>
      </c>
      <c r="M367" s="9">
        <f t="shared" si="35"/>
        <v>50.9</v>
      </c>
      <c r="N367" s="9">
        <f t="shared" si="36"/>
        <v>50.9</v>
      </c>
      <c r="O367" s="10"/>
    </row>
    <row r="368" spans="1:23" s="16" customFormat="1" ht="25.5">
      <c r="A368" s="33">
        <v>316</v>
      </c>
      <c r="B368" s="29" t="s">
        <v>412</v>
      </c>
      <c r="C368" s="8" t="s">
        <v>9</v>
      </c>
      <c r="D368" s="8">
        <v>1</v>
      </c>
      <c r="E368" s="23">
        <v>15745.91</v>
      </c>
      <c r="F368" s="23">
        <v>14996.1</v>
      </c>
      <c r="G368" s="23">
        <v>14168</v>
      </c>
      <c r="H368" s="9">
        <f t="shared" si="31"/>
        <v>14970.003333333334</v>
      </c>
      <c r="I368" s="10">
        <f t="shared" si="32"/>
        <v>789.27863839922418</v>
      </c>
      <c r="J368" s="10">
        <f t="shared" si="33"/>
        <v>5.2724012201236929</v>
      </c>
      <c r="K368" s="11">
        <f t="shared" si="37"/>
        <v>14970.003333333334</v>
      </c>
      <c r="L368" s="9">
        <f t="shared" si="34"/>
        <v>14970.003333333334</v>
      </c>
      <c r="M368" s="9">
        <f t="shared" si="35"/>
        <v>14970</v>
      </c>
      <c r="N368" s="9">
        <f t="shared" si="36"/>
        <v>14970</v>
      </c>
      <c r="O368" s="10"/>
    </row>
    <row r="369" spans="1:15" s="16" customFormat="1" ht="15">
      <c r="A369" s="8"/>
      <c r="B369" s="7" t="s">
        <v>358</v>
      </c>
      <c r="C369" s="8"/>
      <c r="D369" s="8"/>
      <c r="E369" s="48"/>
      <c r="F369" s="49"/>
      <c r="G369" s="47"/>
      <c r="H369" s="9"/>
      <c r="I369" s="10"/>
      <c r="J369" s="10"/>
      <c r="K369" s="11"/>
      <c r="L369" s="9"/>
      <c r="M369" s="9"/>
      <c r="N369" s="9"/>
      <c r="O369" s="10"/>
    </row>
    <row r="370" spans="1:15" s="16" customFormat="1" ht="30">
      <c r="A370" s="8">
        <v>317</v>
      </c>
      <c r="B370" s="36" t="s">
        <v>359</v>
      </c>
      <c r="C370" s="8" t="s">
        <v>9</v>
      </c>
      <c r="D370" s="8">
        <v>1</v>
      </c>
      <c r="E370" s="23">
        <v>7883.98</v>
      </c>
      <c r="F370" s="23">
        <v>7508.55</v>
      </c>
      <c r="G370" s="23">
        <v>6390.97</v>
      </c>
      <c r="H370" s="9">
        <f t="shared" si="31"/>
        <v>7261.166666666667</v>
      </c>
      <c r="I370" s="10">
        <f t="shared" si="32"/>
        <v>776.63929866658998</v>
      </c>
      <c r="J370" s="10">
        <f t="shared" si="33"/>
        <v>10.695792209698945</v>
      </c>
      <c r="K370" s="11">
        <v>2730</v>
      </c>
      <c r="L370" s="9">
        <f t="shared" si="34"/>
        <v>2730</v>
      </c>
      <c r="M370" s="9">
        <f t="shared" si="35"/>
        <v>2730</v>
      </c>
      <c r="N370" s="9">
        <f t="shared" si="36"/>
        <v>2730</v>
      </c>
      <c r="O370" s="10"/>
    </row>
    <row r="371" spans="1:15" s="16" customFormat="1" ht="30">
      <c r="A371" s="8">
        <v>318</v>
      </c>
      <c r="B371" s="8" t="s">
        <v>360</v>
      </c>
      <c r="C371" s="8" t="s">
        <v>9</v>
      </c>
      <c r="D371" s="8">
        <v>1</v>
      </c>
      <c r="E371" s="23">
        <v>984.53</v>
      </c>
      <c r="F371" s="23">
        <v>937.65</v>
      </c>
      <c r="G371" s="23">
        <v>1339.52</v>
      </c>
      <c r="H371" s="9">
        <f>AVERAGE(E371:G371)</f>
        <v>1087.2333333333333</v>
      </c>
      <c r="I371" s="10">
        <f t="shared" si="32"/>
        <v>219.74042694354932</v>
      </c>
      <c r="J371" s="10">
        <f t="shared" si="33"/>
        <v>20.210972217881718</v>
      </c>
      <c r="K371" s="11">
        <f t="shared" ref="K371:K398" si="38">((D371/3)*(SUM(E371:G371)))</f>
        <v>1087.2333333333331</v>
      </c>
      <c r="L371" s="9">
        <f t="shared" si="34"/>
        <v>1087.2333333333331</v>
      </c>
      <c r="M371" s="9">
        <f t="shared" si="35"/>
        <v>1087.23</v>
      </c>
      <c r="N371" s="9">
        <f t="shared" si="36"/>
        <v>1087.23</v>
      </c>
      <c r="O371" s="10"/>
    </row>
    <row r="372" spans="1:15" s="16" customFormat="1" ht="15">
      <c r="A372" s="8">
        <v>319</v>
      </c>
      <c r="B372" s="8" t="s">
        <v>361</v>
      </c>
      <c r="C372" s="8" t="s">
        <v>9</v>
      </c>
      <c r="D372" s="8">
        <v>1</v>
      </c>
      <c r="E372" s="23">
        <v>49.61</v>
      </c>
      <c r="F372" s="23">
        <v>47.25</v>
      </c>
      <c r="G372" s="23">
        <v>38.770000000000003</v>
      </c>
      <c r="H372" s="9">
        <f t="shared" si="31"/>
        <v>45.21</v>
      </c>
      <c r="I372" s="10">
        <f t="shared" si="32"/>
        <v>5.7006666276848694</v>
      </c>
      <c r="J372" s="10">
        <f t="shared" si="33"/>
        <v>12.60930463986921</v>
      </c>
      <c r="K372" s="11">
        <f t="shared" si="38"/>
        <v>45.209999999999994</v>
      </c>
      <c r="L372" s="9">
        <f t="shared" si="34"/>
        <v>45.209999999999994</v>
      </c>
      <c r="M372" s="9">
        <f t="shared" si="35"/>
        <v>45.21</v>
      </c>
      <c r="N372" s="9">
        <f t="shared" si="36"/>
        <v>45.21</v>
      </c>
      <c r="O372" s="10"/>
    </row>
    <row r="373" spans="1:15" s="16" customFormat="1" ht="15">
      <c r="A373" s="8">
        <v>320</v>
      </c>
      <c r="B373" s="8" t="s">
        <v>362</v>
      </c>
      <c r="C373" s="8" t="s">
        <v>9</v>
      </c>
      <c r="D373" s="8">
        <v>1</v>
      </c>
      <c r="E373" s="23">
        <v>1466.33</v>
      </c>
      <c r="F373" s="23">
        <v>1396.5</v>
      </c>
      <c r="G373" s="23">
        <v>1776.41</v>
      </c>
      <c r="H373" s="9">
        <f t="shared" si="31"/>
        <v>1546.4133333333332</v>
      </c>
      <c r="I373" s="10">
        <f t="shared" si="32"/>
        <v>202.21994766425334</v>
      </c>
      <c r="J373" s="10">
        <f t="shared" si="33"/>
        <v>13.07670745623766</v>
      </c>
      <c r="K373" s="11">
        <f t="shared" si="38"/>
        <v>1546.4133333333332</v>
      </c>
      <c r="L373" s="9">
        <f t="shared" si="34"/>
        <v>1546.4133333333332</v>
      </c>
      <c r="M373" s="9">
        <f t="shared" si="35"/>
        <v>1546.41</v>
      </c>
      <c r="N373" s="9">
        <f t="shared" si="36"/>
        <v>1546.41</v>
      </c>
      <c r="O373" s="10"/>
    </row>
    <row r="374" spans="1:15" s="16" customFormat="1" ht="28.5">
      <c r="A374" s="8"/>
      <c r="B374" s="7" t="s">
        <v>363</v>
      </c>
      <c r="C374" s="8"/>
      <c r="D374" s="8"/>
      <c r="E374" s="48"/>
      <c r="F374" s="49"/>
      <c r="G374" s="47"/>
      <c r="H374" s="9"/>
      <c r="I374" s="10"/>
      <c r="J374" s="10"/>
      <c r="K374" s="11"/>
      <c r="L374" s="9"/>
      <c r="M374" s="9"/>
      <c r="N374" s="9"/>
      <c r="O374" s="10"/>
    </row>
    <row r="375" spans="1:15" s="16" customFormat="1" ht="30">
      <c r="A375" s="8">
        <v>321</v>
      </c>
      <c r="B375" s="8" t="s">
        <v>364</v>
      </c>
      <c r="C375" s="8" t="s">
        <v>9</v>
      </c>
      <c r="D375" s="8">
        <v>1</v>
      </c>
      <c r="E375" s="23">
        <v>802.62</v>
      </c>
      <c r="F375" s="23">
        <v>764.4</v>
      </c>
      <c r="G375" s="23">
        <v>792.51</v>
      </c>
      <c r="H375" s="9">
        <f t="shared" si="31"/>
        <v>786.50999999999988</v>
      </c>
      <c r="I375" s="10">
        <f t="shared" si="32"/>
        <v>19.803840536623206</v>
      </c>
      <c r="J375" s="10">
        <f t="shared" si="33"/>
        <v>2.5179388102660116</v>
      </c>
      <c r="K375" s="11">
        <f t="shared" si="38"/>
        <v>786.50999999999988</v>
      </c>
      <c r="L375" s="9">
        <f t="shared" si="34"/>
        <v>786.50999999999988</v>
      </c>
      <c r="M375" s="9">
        <f t="shared" si="35"/>
        <v>786.51</v>
      </c>
      <c r="N375" s="9">
        <f t="shared" si="36"/>
        <v>786.51</v>
      </c>
      <c r="O375" s="10"/>
    </row>
    <row r="376" spans="1:15" s="16" customFormat="1" ht="30">
      <c r="A376" s="8">
        <v>322</v>
      </c>
      <c r="B376" s="8" t="s">
        <v>365</v>
      </c>
      <c r="C376" s="8" t="s">
        <v>9</v>
      </c>
      <c r="D376" s="8">
        <v>1</v>
      </c>
      <c r="E376" s="23">
        <v>779.47</v>
      </c>
      <c r="F376" s="23">
        <v>742.35</v>
      </c>
      <c r="G376" s="23">
        <v>802.82</v>
      </c>
      <c r="H376" s="9">
        <f t="shared" si="31"/>
        <v>774.88000000000011</v>
      </c>
      <c r="I376" s="10">
        <f t="shared" si="32"/>
        <v>30.495184865811208</v>
      </c>
      <c r="J376" s="10">
        <f t="shared" si="33"/>
        <v>3.935471926725584</v>
      </c>
      <c r="K376" s="11">
        <f t="shared" si="38"/>
        <v>774.88000000000011</v>
      </c>
      <c r="L376" s="9">
        <f t="shared" si="34"/>
        <v>774.88000000000011</v>
      </c>
      <c r="M376" s="9">
        <f t="shared" si="35"/>
        <v>774.88</v>
      </c>
      <c r="N376" s="9">
        <f t="shared" si="36"/>
        <v>774.88</v>
      </c>
      <c r="O376" s="10"/>
    </row>
    <row r="377" spans="1:15" s="16" customFormat="1" ht="15">
      <c r="A377" s="33">
        <v>323</v>
      </c>
      <c r="B377" s="8" t="s">
        <v>366</v>
      </c>
      <c r="C377" s="8" t="s">
        <v>9</v>
      </c>
      <c r="D377" s="8">
        <v>1</v>
      </c>
      <c r="E377" s="23">
        <v>81.59</v>
      </c>
      <c r="F377" s="23">
        <v>77.7</v>
      </c>
      <c r="G377" s="23">
        <v>65.95</v>
      </c>
      <c r="H377" s="9">
        <f t="shared" si="31"/>
        <v>75.08</v>
      </c>
      <c r="I377" s="10">
        <f t="shared" si="32"/>
        <v>8.1425241786561493</v>
      </c>
      <c r="J377" s="10">
        <f t="shared" si="33"/>
        <v>10.845130765391781</v>
      </c>
      <c r="K377" s="11">
        <f t="shared" si="38"/>
        <v>75.08</v>
      </c>
      <c r="L377" s="9">
        <f t="shared" si="34"/>
        <v>75.08</v>
      </c>
      <c r="M377" s="9">
        <f t="shared" si="35"/>
        <v>75.08</v>
      </c>
      <c r="N377" s="9">
        <f t="shared" si="36"/>
        <v>75.08</v>
      </c>
      <c r="O377" s="10"/>
    </row>
    <row r="378" spans="1:15" s="16" customFormat="1" ht="15">
      <c r="A378" s="33">
        <v>324</v>
      </c>
      <c r="B378" s="8" t="s">
        <v>367</v>
      </c>
      <c r="C378" s="8" t="s">
        <v>9</v>
      </c>
      <c r="D378" s="8">
        <v>1</v>
      </c>
      <c r="E378" s="23">
        <v>595.35</v>
      </c>
      <c r="F378" s="23">
        <v>567</v>
      </c>
      <c r="G378" s="23">
        <v>655.85</v>
      </c>
      <c r="H378" s="9">
        <f t="shared" si="31"/>
        <v>606.06666666666661</v>
      </c>
      <c r="I378" s="10">
        <f t="shared" si="32"/>
        <v>45.384092293812976</v>
      </c>
      <c r="J378" s="10">
        <f t="shared" si="33"/>
        <v>7.4883003454756878</v>
      </c>
      <c r="K378" s="11">
        <f t="shared" si="38"/>
        <v>606.06666666666661</v>
      </c>
      <c r="L378" s="9">
        <f t="shared" si="34"/>
        <v>606.06666666666661</v>
      </c>
      <c r="M378" s="9">
        <f t="shared" si="35"/>
        <v>606.07000000000005</v>
      </c>
      <c r="N378" s="9">
        <f t="shared" si="36"/>
        <v>606.07000000000005</v>
      </c>
      <c r="O378" s="10"/>
    </row>
    <row r="379" spans="1:15" s="16" customFormat="1" ht="30">
      <c r="A379" s="33">
        <v>325</v>
      </c>
      <c r="B379" s="8" t="s">
        <v>368</v>
      </c>
      <c r="C379" s="8" t="s">
        <v>9</v>
      </c>
      <c r="D379" s="8">
        <v>1</v>
      </c>
      <c r="E379" s="23">
        <v>1330.72</v>
      </c>
      <c r="F379" s="23">
        <v>1267.3499999999999</v>
      </c>
      <c r="G379" s="23">
        <v>1878.53</v>
      </c>
      <c r="H379" s="9">
        <f t="shared" si="31"/>
        <v>1492.1999999999998</v>
      </c>
      <c r="I379" s="10">
        <f t="shared" si="32"/>
        <v>336.068580649843</v>
      </c>
      <c r="J379" s="10">
        <f t="shared" si="33"/>
        <v>22.521684804305256</v>
      </c>
      <c r="K379" s="11">
        <f t="shared" si="38"/>
        <v>1492.1999999999998</v>
      </c>
      <c r="L379" s="9">
        <f t="shared" si="34"/>
        <v>1492.1999999999998</v>
      </c>
      <c r="M379" s="9">
        <f t="shared" si="35"/>
        <v>1492.2</v>
      </c>
      <c r="N379" s="9">
        <f t="shared" si="36"/>
        <v>1492.2</v>
      </c>
      <c r="O379" s="10"/>
    </row>
    <row r="380" spans="1:15" s="16" customFormat="1" ht="30">
      <c r="A380" s="33">
        <v>326</v>
      </c>
      <c r="B380" s="8" t="s">
        <v>369</v>
      </c>
      <c r="C380" s="8" t="s">
        <v>9</v>
      </c>
      <c r="D380" s="8">
        <v>1</v>
      </c>
      <c r="E380" s="23">
        <v>1250.24</v>
      </c>
      <c r="F380" s="23">
        <v>1190.7</v>
      </c>
      <c r="G380" s="23">
        <v>757.34</v>
      </c>
      <c r="H380" s="9">
        <f t="shared" si="31"/>
        <v>1066.0933333333335</v>
      </c>
      <c r="I380" s="10">
        <f t="shared" si="32"/>
        <v>269.04036599241635</v>
      </c>
      <c r="J380" s="10">
        <f t="shared" si="33"/>
        <v>25.236098714848261</v>
      </c>
      <c r="K380" s="11">
        <f t="shared" si="38"/>
        <v>1066.0933333333332</v>
      </c>
      <c r="L380" s="9">
        <f t="shared" si="34"/>
        <v>1066.0933333333332</v>
      </c>
      <c r="M380" s="9">
        <f t="shared" si="35"/>
        <v>1066.0899999999999</v>
      </c>
      <c r="N380" s="9">
        <f t="shared" si="36"/>
        <v>1066.0899999999999</v>
      </c>
      <c r="O380" s="10"/>
    </row>
    <row r="381" spans="1:15" s="16" customFormat="1" ht="30">
      <c r="A381" s="33">
        <v>327</v>
      </c>
      <c r="B381" s="8" t="s">
        <v>370</v>
      </c>
      <c r="C381" s="8" t="s">
        <v>9</v>
      </c>
      <c r="D381" s="8">
        <v>1</v>
      </c>
      <c r="E381" s="23">
        <v>1323</v>
      </c>
      <c r="F381" s="23">
        <v>1260</v>
      </c>
      <c r="G381" s="23">
        <v>781.82</v>
      </c>
      <c r="H381" s="9">
        <f t="shared" si="31"/>
        <v>1121.6066666666668</v>
      </c>
      <c r="I381" s="10">
        <f t="shared" si="32"/>
        <v>295.94506945264914</v>
      </c>
      <c r="J381" s="10">
        <f t="shared" si="33"/>
        <v>26.385815834366987</v>
      </c>
      <c r="K381" s="11">
        <f t="shared" si="38"/>
        <v>1121.6066666666666</v>
      </c>
      <c r="L381" s="9">
        <f t="shared" si="34"/>
        <v>1121.6066666666666</v>
      </c>
      <c r="M381" s="9">
        <f t="shared" si="35"/>
        <v>1121.6099999999999</v>
      </c>
      <c r="N381" s="9">
        <f t="shared" si="36"/>
        <v>1121.6099999999999</v>
      </c>
      <c r="O381" s="10"/>
    </row>
    <row r="382" spans="1:15" s="16" customFormat="1" ht="15">
      <c r="A382" s="8"/>
      <c r="B382" s="7" t="s">
        <v>371</v>
      </c>
      <c r="C382" s="8"/>
      <c r="D382" s="8"/>
      <c r="E382" s="48"/>
      <c r="F382" s="49"/>
      <c r="G382" s="47"/>
      <c r="H382" s="9"/>
      <c r="I382" s="10"/>
      <c r="J382" s="10"/>
      <c r="K382" s="11"/>
      <c r="L382" s="9"/>
      <c r="M382" s="9"/>
      <c r="N382" s="9"/>
      <c r="O382" s="10"/>
    </row>
    <row r="383" spans="1:15" s="16" customFormat="1" ht="30">
      <c r="A383" s="8">
        <v>328</v>
      </c>
      <c r="B383" s="36" t="s">
        <v>372</v>
      </c>
      <c r="C383" s="8" t="s">
        <v>9</v>
      </c>
      <c r="D383" s="8">
        <v>1</v>
      </c>
      <c r="E383" s="23">
        <v>2684.59</v>
      </c>
      <c r="F383" s="23">
        <v>2556.75</v>
      </c>
      <c r="G383" s="23">
        <v>1663.08</v>
      </c>
      <c r="H383" s="9">
        <f t="shared" si="31"/>
        <v>2301.4733333333334</v>
      </c>
      <c r="I383" s="10">
        <f t="shared" si="32"/>
        <v>556.54766411632124</v>
      </c>
      <c r="J383" s="10">
        <f t="shared" si="33"/>
        <v>24.182233878428075</v>
      </c>
      <c r="K383" s="11">
        <v>1230</v>
      </c>
      <c r="L383" s="9">
        <f t="shared" si="34"/>
        <v>1230</v>
      </c>
      <c r="M383" s="9">
        <f t="shared" si="35"/>
        <v>1230</v>
      </c>
      <c r="N383" s="9">
        <f t="shared" si="36"/>
        <v>1230</v>
      </c>
      <c r="O383" s="10"/>
    </row>
    <row r="384" spans="1:15" s="16" customFormat="1" ht="15">
      <c r="A384" s="8">
        <v>329</v>
      </c>
      <c r="B384" s="8" t="s">
        <v>373</v>
      </c>
      <c r="C384" s="8" t="s">
        <v>9</v>
      </c>
      <c r="D384" s="8">
        <v>1</v>
      </c>
      <c r="E384" s="23">
        <v>705.6</v>
      </c>
      <c r="F384" s="23">
        <v>672</v>
      </c>
      <c r="G384" s="23">
        <v>741.51</v>
      </c>
      <c r="H384" s="9">
        <f t="shared" si="31"/>
        <v>706.36999999999989</v>
      </c>
      <c r="I384" s="10">
        <f t="shared" si="32"/>
        <v>34.761396692307976</v>
      </c>
      <c r="J384" s="10">
        <f t="shared" si="33"/>
        <v>4.9211315163877263</v>
      </c>
      <c r="K384" s="11">
        <f t="shared" si="38"/>
        <v>706.36999999999989</v>
      </c>
      <c r="L384" s="9">
        <f t="shared" si="34"/>
        <v>706.36999999999989</v>
      </c>
      <c r="M384" s="9">
        <f t="shared" si="35"/>
        <v>706.37</v>
      </c>
      <c r="N384" s="9">
        <f t="shared" si="36"/>
        <v>706.37</v>
      </c>
      <c r="O384" s="10"/>
    </row>
    <row r="385" spans="1:16" s="16" customFormat="1" ht="15">
      <c r="A385" s="33">
        <v>330</v>
      </c>
      <c r="B385" s="8" t="s">
        <v>374</v>
      </c>
      <c r="C385" s="8" t="s">
        <v>9</v>
      </c>
      <c r="D385" s="8">
        <v>1</v>
      </c>
      <c r="E385" s="23">
        <v>771.75</v>
      </c>
      <c r="F385" s="23">
        <v>735</v>
      </c>
      <c r="G385" s="23">
        <v>1149.55</v>
      </c>
      <c r="H385" s="9">
        <f t="shared" si="31"/>
        <v>885.43333333333339</v>
      </c>
      <c r="I385" s="10">
        <f t="shared" si="32"/>
        <v>229.46862712216961</v>
      </c>
      <c r="J385" s="10">
        <f t="shared" si="33"/>
        <v>25.915968880266117</v>
      </c>
      <c r="K385" s="11">
        <f t="shared" si="38"/>
        <v>885.43333333333339</v>
      </c>
      <c r="L385" s="9">
        <f t="shared" si="34"/>
        <v>885.43333333333339</v>
      </c>
      <c r="M385" s="9">
        <f t="shared" si="35"/>
        <v>885.43</v>
      </c>
      <c r="N385" s="9">
        <f t="shared" si="36"/>
        <v>885.43</v>
      </c>
      <c r="O385" s="10"/>
    </row>
    <row r="386" spans="1:16" s="16" customFormat="1" ht="15">
      <c r="A386" s="33">
        <v>331</v>
      </c>
      <c r="B386" s="8" t="s">
        <v>375</v>
      </c>
      <c r="C386" s="8" t="s">
        <v>9</v>
      </c>
      <c r="D386" s="8">
        <v>1</v>
      </c>
      <c r="E386" s="23">
        <v>824.67</v>
      </c>
      <c r="F386" s="23">
        <v>785.4</v>
      </c>
      <c r="G386" s="23">
        <v>695.52</v>
      </c>
      <c r="H386" s="9">
        <f t="shared" si="31"/>
        <v>768.53000000000009</v>
      </c>
      <c r="I386" s="10">
        <f t="shared" si="32"/>
        <v>66.207086478714643</v>
      </c>
      <c r="J386" s="10">
        <f t="shared" si="33"/>
        <v>8.6147692970625265</v>
      </c>
      <c r="K386" s="11">
        <f t="shared" si="38"/>
        <v>768.53</v>
      </c>
      <c r="L386" s="9">
        <f t="shared" si="34"/>
        <v>768.53</v>
      </c>
      <c r="M386" s="9">
        <f t="shared" si="35"/>
        <v>768.53</v>
      </c>
      <c r="N386" s="9">
        <f t="shared" si="36"/>
        <v>768.53</v>
      </c>
      <c r="O386" s="10"/>
    </row>
    <row r="387" spans="1:16" s="16" customFormat="1" ht="15">
      <c r="A387" s="33">
        <v>332</v>
      </c>
      <c r="B387" s="8" t="s">
        <v>376</v>
      </c>
      <c r="C387" s="8" t="s">
        <v>9</v>
      </c>
      <c r="D387" s="8">
        <v>1</v>
      </c>
      <c r="E387" s="23">
        <v>363.83</v>
      </c>
      <c r="F387" s="23">
        <v>346.5</v>
      </c>
      <c r="G387" s="23">
        <v>217.67</v>
      </c>
      <c r="H387" s="9">
        <f t="shared" si="31"/>
        <v>309.33333333333331</v>
      </c>
      <c r="I387" s="10">
        <f t="shared" si="32"/>
        <v>79.854287507517938</v>
      </c>
      <c r="J387" s="10">
        <f t="shared" si="33"/>
        <v>25.814963633895889</v>
      </c>
      <c r="K387" s="11">
        <f t="shared" si="38"/>
        <v>309.33333333333326</v>
      </c>
      <c r="L387" s="9">
        <f t="shared" si="34"/>
        <v>309.33333333333326</v>
      </c>
      <c r="M387" s="9">
        <f t="shared" si="35"/>
        <v>309.33</v>
      </c>
      <c r="N387" s="9">
        <f t="shared" si="36"/>
        <v>309.33</v>
      </c>
      <c r="O387" s="10"/>
    </row>
    <row r="388" spans="1:16" s="16" customFormat="1" ht="30">
      <c r="A388" s="33">
        <v>333</v>
      </c>
      <c r="B388" s="8" t="s">
        <v>377</v>
      </c>
      <c r="C388" s="8" t="s">
        <v>9</v>
      </c>
      <c r="D388" s="8">
        <v>1</v>
      </c>
      <c r="E388" s="23">
        <v>2940.37</v>
      </c>
      <c r="F388" s="23">
        <v>2800.35</v>
      </c>
      <c r="G388" s="23">
        <v>3196.82</v>
      </c>
      <c r="H388" s="9">
        <f t="shared" si="31"/>
        <v>2979.18</v>
      </c>
      <c r="I388" s="10">
        <f t="shared" si="32"/>
        <v>201.06411241193706</v>
      </c>
      <c r="J388" s="10">
        <f t="shared" si="33"/>
        <v>6.7489749666665686</v>
      </c>
      <c r="K388" s="11">
        <f t="shared" si="38"/>
        <v>2979.1799999999994</v>
      </c>
      <c r="L388" s="9">
        <f t="shared" si="34"/>
        <v>2979.1799999999994</v>
      </c>
      <c r="M388" s="9">
        <f t="shared" si="35"/>
        <v>2979.18</v>
      </c>
      <c r="N388" s="9">
        <f t="shared" si="36"/>
        <v>2979.18</v>
      </c>
      <c r="O388" s="10"/>
    </row>
    <row r="389" spans="1:16" s="16" customFormat="1" ht="30">
      <c r="A389" s="33">
        <v>334</v>
      </c>
      <c r="B389" s="8" t="s">
        <v>378</v>
      </c>
      <c r="C389" s="8" t="s">
        <v>9</v>
      </c>
      <c r="D389" s="8">
        <v>1</v>
      </c>
      <c r="E389" s="23">
        <v>32041.96</v>
      </c>
      <c r="F389" s="23">
        <v>30516.15</v>
      </c>
      <c r="G389" s="23">
        <v>27882.9</v>
      </c>
      <c r="H389" s="9">
        <f t="shared" si="31"/>
        <v>30147.003333333338</v>
      </c>
      <c r="I389" s="10">
        <f t="shared" si="32"/>
        <v>2103.9598301852934</v>
      </c>
      <c r="J389" s="10">
        <f t="shared" si="33"/>
        <v>6.9790015509069159</v>
      </c>
      <c r="K389" s="11">
        <f t="shared" si="38"/>
        <v>30147.003333333334</v>
      </c>
      <c r="L389" s="9">
        <f t="shared" si="34"/>
        <v>30147.003333333334</v>
      </c>
      <c r="M389" s="9">
        <f t="shared" si="35"/>
        <v>30147</v>
      </c>
      <c r="N389" s="9">
        <f t="shared" si="36"/>
        <v>30147</v>
      </c>
      <c r="O389" s="10"/>
    </row>
    <row r="390" spans="1:16" s="16" customFormat="1" ht="30">
      <c r="A390" s="33">
        <v>335</v>
      </c>
      <c r="B390" s="8" t="s">
        <v>379</v>
      </c>
      <c r="C390" s="8" t="s">
        <v>9</v>
      </c>
      <c r="D390" s="8">
        <v>1</v>
      </c>
      <c r="E390" s="23">
        <v>6251.18</v>
      </c>
      <c r="F390" s="23">
        <v>5953.5</v>
      </c>
      <c r="G390" s="23">
        <v>3523.97</v>
      </c>
      <c r="H390" s="9">
        <f t="shared" si="31"/>
        <v>5242.8833333333332</v>
      </c>
      <c r="I390" s="10">
        <f t="shared" si="32"/>
        <v>1496.0449963932683</v>
      </c>
      <c r="J390" s="10">
        <f t="shared" si="33"/>
        <v>28.534775643045045</v>
      </c>
      <c r="K390" s="11">
        <f t="shared" si="38"/>
        <v>5242.8833333333332</v>
      </c>
      <c r="L390" s="9">
        <f t="shared" si="34"/>
        <v>5242.8833333333332</v>
      </c>
      <c r="M390" s="9">
        <f t="shared" si="35"/>
        <v>5242.88</v>
      </c>
      <c r="N390" s="9">
        <f t="shared" si="36"/>
        <v>5242.88</v>
      </c>
      <c r="O390" s="10"/>
    </row>
    <row r="391" spans="1:16" s="16" customFormat="1" ht="15">
      <c r="A391" s="8"/>
      <c r="B391" s="7" t="s">
        <v>380</v>
      </c>
      <c r="C391" s="8"/>
      <c r="D391" s="8"/>
      <c r="E391" s="48"/>
      <c r="F391" s="49"/>
      <c r="G391" s="47"/>
      <c r="H391" s="9"/>
      <c r="I391" s="10"/>
      <c r="J391" s="10"/>
      <c r="K391" s="11"/>
      <c r="L391" s="9"/>
      <c r="M391" s="9"/>
      <c r="N391" s="9"/>
      <c r="O391" s="10"/>
    </row>
    <row r="392" spans="1:16" s="16" customFormat="1" ht="30">
      <c r="A392" s="8">
        <v>350</v>
      </c>
      <c r="B392" s="8" t="s">
        <v>398</v>
      </c>
      <c r="C392" s="8" t="s">
        <v>9</v>
      </c>
      <c r="D392" s="8">
        <v>1</v>
      </c>
      <c r="E392" s="23">
        <v>6547.75</v>
      </c>
      <c r="F392" s="23">
        <v>6235.95</v>
      </c>
      <c r="G392" s="23">
        <v>5820.47</v>
      </c>
      <c r="H392" s="9">
        <f t="shared" si="31"/>
        <v>6201.39</v>
      </c>
      <c r="I392" s="10">
        <f t="shared" si="32"/>
        <v>364.86962712727939</v>
      </c>
      <c r="J392" s="10">
        <f t="shared" si="33"/>
        <v>5.8836749039695837</v>
      </c>
      <c r="K392" s="11">
        <f t="shared" si="38"/>
        <v>6201.39</v>
      </c>
      <c r="L392" s="9">
        <f t="shared" si="34"/>
        <v>6201.39</v>
      </c>
      <c r="M392" s="9">
        <f t="shared" si="35"/>
        <v>6201.39</v>
      </c>
      <c r="N392" s="9">
        <f t="shared" si="36"/>
        <v>6201.39</v>
      </c>
      <c r="O392" s="10"/>
    </row>
    <row r="393" spans="1:16" s="16" customFormat="1" ht="30">
      <c r="A393" s="8">
        <v>351</v>
      </c>
      <c r="B393" s="8" t="s">
        <v>381</v>
      </c>
      <c r="C393" s="8" t="s">
        <v>9</v>
      </c>
      <c r="D393" s="8">
        <v>1</v>
      </c>
      <c r="E393" s="23">
        <v>908.46</v>
      </c>
      <c r="F393" s="23">
        <v>865.2</v>
      </c>
      <c r="G393" s="23">
        <v>752.68</v>
      </c>
      <c r="H393" s="9">
        <f>AVERAGE(E393:G393)</f>
        <v>842.11333333333334</v>
      </c>
      <c r="I393" s="10">
        <f t="shared" si="32"/>
        <v>80.415158604167047</v>
      </c>
      <c r="J393" s="10">
        <f t="shared" si="33"/>
        <v>9.549208570996031</v>
      </c>
      <c r="K393" s="11">
        <f t="shared" si="38"/>
        <v>842.11333333333334</v>
      </c>
      <c r="L393" s="9">
        <f t="shared" si="34"/>
        <v>842.11333333333334</v>
      </c>
      <c r="M393" s="9">
        <f t="shared" si="35"/>
        <v>842.11</v>
      </c>
      <c r="N393" s="9">
        <f t="shared" si="36"/>
        <v>842.11</v>
      </c>
      <c r="O393" s="10"/>
    </row>
    <row r="394" spans="1:16" s="16" customFormat="1" ht="30">
      <c r="A394" s="8">
        <v>352</v>
      </c>
      <c r="B394" s="8" t="s">
        <v>382</v>
      </c>
      <c r="C394" s="8" t="s">
        <v>9</v>
      </c>
      <c r="D394" s="8">
        <v>1</v>
      </c>
      <c r="E394" s="23">
        <v>7508.03</v>
      </c>
      <c r="F394" s="23">
        <v>7150.5</v>
      </c>
      <c r="G394" s="23">
        <v>6594.56</v>
      </c>
      <c r="H394" s="9">
        <f t="shared" si="31"/>
        <v>7084.3633333333337</v>
      </c>
      <c r="I394" s="10">
        <f t="shared" si="32"/>
        <v>460.3122899003817</v>
      </c>
      <c r="J394" s="10">
        <f t="shared" si="33"/>
        <v>6.4975816208426389</v>
      </c>
      <c r="K394" s="11">
        <f t="shared" si="38"/>
        <v>7084.3633333333328</v>
      </c>
      <c r="L394" s="9">
        <f t="shared" si="34"/>
        <v>7084.3633333333328</v>
      </c>
      <c r="M394" s="9">
        <f t="shared" si="35"/>
        <v>7084.36</v>
      </c>
      <c r="N394" s="9">
        <f t="shared" si="36"/>
        <v>7084.36</v>
      </c>
      <c r="O394" s="10"/>
    </row>
    <row r="395" spans="1:16" s="16" customFormat="1" ht="30">
      <c r="A395" s="8">
        <v>353</v>
      </c>
      <c r="B395" s="8" t="s">
        <v>383</v>
      </c>
      <c r="C395" s="8" t="s">
        <v>9</v>
      </c>
      <c r="D395" s="8">
        <v>1</v>
      </c>
      <c r="E395" s="23">
        <v>8057.07</v>
      </c>
      <c r="F395" s="23">
        <v>7673.4</v>
      </c>
      <c r="G395" s="23">
        <v>5667.2</v>
      </c>
      <c r="H395" s="9">
        <f t="shared" si="31"/>
        <v>7132.5566666666664</v>
      </c>
      <c r="I395" s="10">
        <f t="shared" si="32"/>
        <v>1283.4536562078638</v>
      </c>
      <c r="J395" s="10">
        <f t="shared" si="33"/>
        <v>17.994300167371456</v>
      </c>
      <c r="K395" s="11">
        <f t="shared" si="38"/>
        <v>7132.5566666666655</v>
      </c>
      <c r="L395" s="9">
        <f t="shared" si="34"/>
        <v>7132.5566666666655</v>
      </c>
      <c r="M395" s="9">
        <f t="shared" si="35"/>
        <v>7132.56</v>
      </c>
      <c r="N395" s="9">
        <f t="shared" si="36"/>
        <v>7132.56</v>
      </c>
      <c r="O395" s="10"/>
    </row>
    <row r="396" spans="1:16" s="16" customFormat="1" ht="45">
      <c r="A396" s="8">
        <v>354</v>
      </c>
      <c r="B396" s="8" t="s">
        <v>384</v>
      </c>
      <c r="C396" s="8" t="s">
        <v>9</v>
      </c>
      <c r="D396" s="8">
        <v>1</v>
      </c>
      <c r="E396" s="23">
        <v>33325.269999999997</v>
      </c>
      <c r="F396" s="23">
        <v>31738.35</v>
      </c>
      <c r="G396" s="23">
        <v>27237.06</v>
      </c>
      <c r="H396" s="9">
        <f t="shared" si="31"/>
        <v>30766.89333333333</v>
      </c>
      <c r="I396" s="10">
        <f t="shared" si="32"/>
        <v>3158.2228060150092</v>
      </c>
      <c r="J396" s="10">
        <f t="shared" si="33"/>
        <v>10.265003917679728</v>
      </c>
      <c r="K396" s="11">
        <f t="shared" si="38"/>
        <v>30766.89333333333</v>
      </c>
      <c r="L396" s="9">
        <f t="shared" si="34"/>
        <v>30766.89333333333</v>
      </c>
      <c r="M396" s="9">
        <f t="shared" si="35"/>
        <v>30766.89</v>
      </c>
      <c r="N396" s="9">
        <f t="shared" si="36"/>
        <v>30766.89</v>
      </c>
      <c r="O396" s="10"/>
    </row>
    <row r="397" spans="1:16" s="16" customFormat="1" ht="30">
      <c r="A397" s="8">
        <v>355</v>
      </c>
      <c r="B397" s="8" t="s">
        <v>385</v>
      </c>
      <c r="C397" s="8" t="s">
        <v>9</v>
      </c>
      <c r="D397" s="8">
        <v>1</v>
      </c>
      <c r="E397" s="23">
        <v>8467.2000000000007</v>
      </c>
      <c r="F397" s="23">
        <v>8064</v>
      </c>
      <c r="G397" s="23">
        <v>5025.3999999999996</v>
      </c>
      <c r="H397" s="9">
        <f t="shared" si="31"/>
        <v>7185.5333333333328</v>
      </c>
      <c r="I397" s="10">
        <f t="shared" si="32"/>
        <v>1881.5617378479333</v>
      </c>
      <c r="J397" s="10">
        <f t="shared" si="33"/>
        <v>26.185415202507816</v>
      </c>
      <c r="K397" s="11">
        <f t="shared" si="38"/>
        <v>7185.5333333333328</v>
      </c>
      <c r="L397" s="9">
        <f t="shared" si="34"/>
        <v>7185.5333333333328</v>
      </c>
      <c r="M397" s="9">
        <f t="shared" si="35"/>
        <v>7185.53</v>
      </c>
      <c r="N397" s="9">
        <f t="shared" si="36"/>
        <v>7185.53</v>
      </c>
      <c r="O397" s="10"/>
    </row>
    <row r="398" spans="1:16" s="42" customFormat="1" ht="15">
      <c r="A398" s="43"/>
      <c r="B398" s="43" t="s">
        <v>413</v>
      </c>
      <c r="C398" s="43" t="s">
        <v>9</v>
      </c>
      <c r="D398" s="43">
        <v>1</v>
      </c>
      <c r="E398" s="23">
        <v>11.03</v>
      </c>
      <c r="F398" s="23">
        <v>2125.1999999999998</v>
      </c>
      <c r="G398" s="23">
        <v>3024</v>
      </c>
      <c r="H398" s="9">
        <f t="shared" si="31"/>
        <v>1720.0766666666666</v>
      </c>
      <c r="I398" s="10">
        <f t="shared" si="32"/>
        <v>1546.8001621519611</v>
      </c>
      <c r="J398" s="10">
        <f t="shared" si="33"/>
        <v>89.926233645707327</v>
      </c>
      <c r="K398" s="44">
        <f t="shared" si="38"/>
        <v>1720.0766666666664</v>
      </c>
      <c r="L398" s="9">
        <f t="shared" si="34"/>
        <v>1720.0766666666664</v>
      </c>
      <c r="M398" s="9">
        <f t="shared" si="35"/>
        <v>1720.08</v>
      </c>
      <c r="N398" s="9">
        <f t="shared" si="36"/>
        <v>1720.08</v>
      </c>
      <c r="O398" s="10"/>
    </row>
    <row r="399" spans="1:16" s="39" customFormat="1" ht="15">
      <c r="A399" s="40"/>
      <c r="B399" s="40"/>
      <c r="C399" s="40"/>
      <c r="D399" s="40"/>
      <c r="E399" s="23">
        <f>SUM(E37:E398)</f>
        <v>199556.75999999998</v>
      </c>
      <c r="F399" s="23">
        <f>SUM(F38:F398)</f>
        <v>192168.27000000005</v>
      </c>
      <c r="G399" s="23">
        <f>SUM(G37:G398)</f>
        <v>170075.44000000003</v>
      </c>
      <c r="H399" s="23">
        <f>SUM(H37:H398)</f>
        <v>187266.82333333339</v>
      </c>
      <c r="I399" s="23">
        <f>SUM(I37:I398)</f>
        <v>23614.587408926742</v>
      </c>
      <c r="J399" s="10">
        <f>I399/H399*100</f>
        <v>12.610128686218472</v>
      </c>
      <c r="K399" s="41"/>
      <c r="L399" s="9"/>
      <c r="M399" s="9"/>
      <c r="N399" s="9"/>
      <c r="O399" s="10"/>
    </row>
    <row r="400" spans="1:16" s="16" customFormat="1" ht="15">
      <c r="A400" s="7"/>
      <c r="B400" s="54" t="s">
        <v>392</v>
      </c>
      <c r="C400" s="54"/>
      <c r="D400" s="54"/>
      <c r="E400" s="54"/>
      <c r="F400" s="54"/>
      <c r="G400" s="54"/>
      <c r="H400" s="54"/>
      <c r="I400" s="54"/>
      <c r="J400" s="54"/>
      <c r="K400" s="12">
        <f>SUM(K38:K398)</f>
        <v>180888.44</v>
      </c>
      <c r="L400" s="11"/>
      <c r="M400" s="11"/>
      <c r="N400" s="11"/>
      <c r="P400" s="24"/>
    </row>
    <row r="401" spans="1:16" s="16" customFormat="1" ht="15">
      <c r="A401" s="7"/>
      <c r="B401" s="54" t="s">
        <v>393</v>
      </c>
      <c r="C401" s="54"/>
      <c r="D401" s="54"/>
      <c r="E401" s="54"/>
      <c r="F401" s="54"/>
      <c r="G401" s="54"/>
      <c r="H401" s="54"/>
      <c r="I401" s="54"/>
      <c r="J401" s="54"/>
      <c r="K401" s="12">
        <f>K35+K400</f>
        <v>198903.72</v>
      </c>
      <c r="L401" s="11"/>
      <c r="M401" s="11"/>
      <c r="N401" s="11"/>
      <c r="P401" s="24"/>
    </row>
    <row r="402" spans="1:16" s="17" customFormat="1" ht="15">
      <c r="B402" s="53" t="s">
        <v>387</v>
      </c>
      <c r="C402" s="53"/>
      <c r="D402" s="53"/>
      <c r="E402" s="53"/>
      <c r="F402" s="53"/>
      <c r="G402" s="53"/>
      <c r="H402" s="53"/>
      <c r="I402" s="53"/>
      <c r="K402" s="19"/>
      <c r="P402" s="18"/>
    </row>
    <row r="403" spans="1:16" s="17" customFormat="1" ht="15">
      <c r="B403" s="55" t="s">
        <v>388</v>
      </c>
      <c r="C403" s="55"/>
      <c r="D403" s="55"/>
      <c r="E403" s="55"/>
      <c r="F403" s="55"/>
      <c r="G403" s="55"/>
      <c r="H403" s="55"/>
    </row>
    <row r="404" spans="1:16" s="17" customFormat="1" ht="15">
      <c r="B404" s="56" t="s">
        <v>423</v>
      </c>
      <c r="C404" s="56"/>
      <c r="D404" s="56"/>
      <c r="E404" s="56"/>
      <c r="F404" s="56"/>
      <c r="G404" s="56"/>
      <c r="H404" s="56"/>
      <c r="I404" s="56"/>
      <c r="J404" s="19"/>
      <c r="K404" s="19"/>
      <c r="L404" s="19"/>
      <c r="M404" s="19"/>
      <c r="N404" s="19"/>
    </row>
    <row r="405" spans="1:16" s="17" customFormat="1" ht="15">
      <c r="B405" s="53" t="s">
        <v>389</v>
      </c>
      <c r="C405" s="53"/>
      <c r="D405" s="53"/>
      <c r="E405" s="53"/>
      <c r="F405" s="53"/>
      <c r="G405" s="53"/>
      <c r="H405" s="53"/>
      <c r="I405" s="53"/>
    </row>
    <row r="406" spans="1:16" s="17" customFormat="1" ht="15">
      <c r="B406" s="57"/>
      <c r="C406" s="57"/>
      <c r="D406" s="57"/>
      <c r="E406" s="57"/>
      <c r="F406" s="57"/>
      <c r="G406" s="57"/>
      <c r="H406" s="57"/>
    </row>
    <row r="407" spans="1:16" s="17" customFormat="1" ht="15">
      <c r="B407" s="53" t="s">
        <v>390</v>
      </c>
      <c r="C407" s="53"/>
      <c r="D407" s="53"/>
      <c r="E407" s="53"/>
      <c r="F407" s="53"/>
      <c r="G407" s="53"/>
      <c r="H407" s="53"/>
      <c r="I407" s="53"/>
    </row>
    <row r="408" spans="1:16" s="17" customFormat="1" ht="15">
      <c r="B408" s="53"/>
      <c r="C408" s="53"/>
      <c r="D408" s="53"/>
      <c r="E408" s="53"/>
      <c r="F408" s="53"/>
      <c r="G408" s="53"/>
      <c r="H408" s="53"/>
      <c r="I408" s="53"/>
    </row>
    <row r="409" spans="1:16" s="17" customFormat="1" ht="15">
      <c r="B409" s="53" t="s">
        <v>391</v>
      </c>
      <c r="C409" s="53"/>
      <c r="D409" s="53"/>
      <c r="E409" s="53"/>
      <c r="F409" s="53"/>
      <c r="G409" s="53"/>
      <c r="H409" s="53"/>
      <c r="I409" s="53"/>
    </row>
    <row r="410" spans="1:16" ht="24" customHeight="1">
      <c r="H410" s="5"/>
      <c r="I410" s="6"/>
      <c r="J410" s="6"/>
      <c r="K410" s="6"/>
    </row>
    <row r="411" spans="1:16" ht="16.5">
      <c r="B411" s="52" t="s">
        <v>20</v>
      </c>
      <c r="C411" s="52"/>
      <c r="D411" s="52"/>
    </row>
    <row r="412" spans="1:16" ht="16.5">
      <c r="B412" s="2"/>
      <c r="C412" s="2"/>
      <c r="D412" s="2"/>
    </row>
    <row r="413" spans="1:16" ht="16.5">
      <c r="B413" s="52" t="s">
        <v>16</v>
      </c>
      <c r="C413" s="52"/>
      <c r="D413" s="52"/>
    </row>
    <row r="414" spans="1:16" ht="16.5">
      <c r="B414" s="52" t="s">
        <v>19</v>
      </c>
      <c r="C414" s="52"/>
      <c r="D414" s="52"/>
    </row>
    <row r="415" spans="1:16" ht="16.5">
      <c r="B415" s="3"/>
      <c r="C415" s="4"/>
      <c r="D415" s="4"/>
    </row>
    <row r="416" spans="1:16" ht="16.5">
      <c r="B416" s="52" t="s">
        <v>17</v>
      </c>
      <c r="C416" s="52"/>
      <c r="D416" s="52"/>
    </row>
    <row r="417" spans="2:4" ht="16.5">
      <c r="B417" s="52" t="s">
        <v>18</v>
      </c>
      <c r="C417" s="52"/>
      <c r="D417" s="52"/>
    </row>
    <row r="418" spans="2:4" ht="16.5">
      <c r="B418" s="2"/>
      <c r="C418" s="2"/>
      <c r="D418" s="2"/>
    </row>
    <row r="419" spans="2:4" ht="16.5">
      <c r="B419" s="52" t="s">
        <v>421</v>
      </c>
      <c r="C419" s="52"/>
      <c r="D419" s="52"/>
    </row>
  </sheetData>
  <mergeCells count="29">
    <mergeCell ref="A6:N6"/>
    <mergeCell ref="D4:D5"/>
    <mergeCell ref="A1:N1"/>
    <mergeCell ref="A2:D2"/>
    <mergeCell ref="A3:D3"/>
    <mergeCell ref="E2:N2"/>
    <mergeCell ref="E3:N3"/>
    <mergeCell ref="K4:N4"/>
    <mergeCell ref="E4:G4"/>
    <mergeCell ref="H4:J4"/>
    <mergeCell ref="A4:A5"/>
    <mergeCell ref="B4:B5"/>
    <mergeCell ref="C4:C5"/>
    <mergeCell ref="B35:J35"/>
    <mergeCell ref="B419:D419"/>
    <mergeCell ref="B417:D417"/>
    <mergeCell ref="B414:D414"/>
    <mergeCell ref="B411:D411"/>
    <mergeCell ref="B413:D413"/>
    <mergeCell ref="B416:D416"/>
    <mergeCell ref="B407:I408"/>
    <mergeCell ref="B409:I409"/>
    <mergeCell ref="B400:J400"/>
    <mergeCell ref="B401:J401"/>
    <mergeCell ref="B402:I402"/>
    <mergeCell ref="B403:H403"/>
    <mergeCell ref="B404:I404"/>
    <mergeCell ref="B405:I405"/>
    <mergeCell ref="B406:H406"/>
  </mergeCells>
  <conditionalFormatting sqref="N400:N401">
    <cfRule type="cellIs" dxfId="1" priority="5" operator="lessThan">
      <formula>0</formula>
    </cfRule>
    <cfRule type="cellIs" dxfId="0" priority="8" operator="greaterThan">
      <formula>0</formula>
    </cfRule>
  </conditionalFormatting>
  <pageMargins left="0.7" right="0.7" top="0.75" bottom="0.75" header="0.3" footer="0.3"/>
  <pageSetup paperSize="9" scale="52" fitToHeight="0" orientation="landscape" r:id="rId1"/>
  <rowBreaks count="18" manualBreakCount="18">
    <brk id="36" max="16383" man="1"/>
    <brk id="56" max="16383" man="1"/>
    <brk id="77" max="16383" man="1"/>
    <brk id="98" max="16383" man="1"/>
    <brk id="119" max="16383" man="1"/>
    <brk id="140" max="16383" man="1"/>
    <brk id="161" max="16383" man="1"/>
    <brk id="182" max="16383" man="1"/>
    <brk id="203" max="16383" man="1"/>
    <brk id="224" max="16383" man="1"/>
    <brk id="245" max="16383" man="1"/>
    <brk id="266" max="16383" man="1"/>
    <brk id="287" max="16383" man="1"/>
    <brk id="308" max="16383" man="1"/>
    <brk id="329" max="16383" man="1"/>
    <brk id="350" max="16383" man="1"/>
    <brk id="369" max="16383" man="1"/>
    <brk id="388"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Сотовая 2023</vt:lpstr>
      <vt:lpstr>'Сотовая 2023'!Область_печати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User Windows</cp:lastModifiedBy>
  <cp:lastPrinted>2025-03-24T07:59:16Z</cp:lastPrinted>
  <dcterms:created xsi:type="dcterms:W3CDTF">2014-01-15T18:15:09Z</dcterms:created>
  <dcterms:modified xsi:type="dcterms:W3CDTF">2026-06-24T07:42:01Z</dcterms:modified>
</cp:coreProperties>
</file>