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СН " sheetId="1" r:id="rId1"/>
    <sheet name="расчет Источника 1" sheetId="2" r:id="rId2"/>
  </sheets>
  <calcPr calcId="124519"/>
</workbook>
</file>

<file path=xl/calcChain.xml><?xml version="1.0" encoding="utf-8"?>
<calcChain xmlns="http://schemas.openxmlformats.org/spreadsheetml/2006/main">
  <c r="L8" i="1"/>
  <c r="L7"/>
  <c r="I80" i="2"/>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79"/>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27"/>
  <c r="I16"/>
  <c r="G16"/>
  <c r="I15"/>
  <c r="G15"/>
  <c r="I14"/>
  <c r="G14"/>
  <c r="I11"/>
  <c r="G11"/>
  <c r="I10" l="1"/>
  <c r="G10"/>
  <c r="I9"/>
  <c r="G9"/>
  <c r="M9" i="1" l="1"/>
  <c r="I17" i="2" l="1"/>
  <c r="I12" l="1"/>
</calcChain>
</file>

<file path=xl/sharedStrings.xml><?xml version="1.0" encoding="utf-8"?>
<sst xmlns="http://schemas.openxmlformats.org/spreadsheetml/2006/main" count="571" uniqueCount="247">
  <si>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</si>
  <si>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</si>
  <si>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Расчет НМЦК:</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</si>
  <si>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</si>
  <si>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</si>
  <si>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</si>
  <si>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</si>
  <si>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</si>
  <si>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</si>
  <si>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</si>
  <si>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</si>
  <si>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</si>
  <si>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</si>
  <si>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</si>
  <si>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</si>
  <si>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</si>
  <si>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</si>
  <si>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</si>
  <si>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</si>
  <si>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</si>
  <si>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</si>
  <si>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</si>
  <si>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</si>
  <si>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</si>
  <si>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</si>
  <si>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</si>
  <si>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</si>
  <si>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</si>
  <si>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</si>
  <si>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</si>
  <si>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Наименование заказчика</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</si>
  <si>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</si>
  <si>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</si>
  <si>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</si>
  <si>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</si>
  <si>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</si>
  <si>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</si>
  <si>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</si>
  <si>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</si>
  <si>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</si>
  <si>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</si>
  <si>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</si>
  <si>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</si>
  <si>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</si>
  <si>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</si>
  <si>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</si>
  <si>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</si>
  <si>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</si>
  <si>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</si>
  <si>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</si>
  <si>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</si>
  <si>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</si>
  <si>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 xml:space="preserve">Поставка лекарственных препаратов для медицинского применения </t>
  </si>
  <si>
    <t>ОАО "Амурфармация"</t>
  </si>
  <si>
    <t>М.С. Прутенко</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</si>
  <si>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</si>
  <si>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Количество в потреб. упаковке</t>
  </si>
  <si>
    <t>ООО "Стратегия успеха"</t>
  </si>
  <si>
    <t xml:space="preserve">Объект закупки </t>
  </si>
  <si>
    <t xml:space="preserve">Вл.Вып.к.Перв.Уп.Втор.Уп.Пр.Республиканское унитарное производственное предприятие "Белмедпрепараты" (РУП "Белмедпрепараты"), Республика Беларусь (100049731); </t>
  </si>
  <si>
    <t xml:space="preserve">Вл.Республиканское унитарное производственное предприятие "Белмедпрепараты" (РУП "Белмедпрепараты"), Республика Беларусь (100049731); Перв.Уп.Втор.Уп.Пр.Республиканское унитарное производственное предприятие "Белмедпрепараты" (РУП "Белмедпрепараты"), Республика Беларусь (100049731); Вып.к.Республиканское унитарное производственное предприятие "Белмедпрепараты" (РУП "Белмедпрепараты"), Республика Беларусь (100049731); </t>
  </si>
  <si>
    <t xml:space="preserve">Вл.Вып.к.Перв.Уп.Втор.Уп.Пр.Публичное акционерное общество "Красфарма" (ПАО "Красфарма"), Россия (2464010490); </t>
  </si>
  <si>
    <t xml:space="preserve">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 </t>
  </si>
  <si>
    <t>общее количество  единиц лекарственного препарата, мг</t>
  </si>
  <si>
    <t>цена за мг лекарственного препарата с НДС и оптовой надбавкой, руб.</t>
  </si>
  <si>
    <t>мг</t>
  </si>
  <si>
    <t xml:space="preserve">цена за мг лекарственного препарата без учета НДС и оптовой надбавки, руб.
</t>
  </si>
  <si>
    <t xml:space="preserve">Вл.ООО "Джодас Экспоим", Россия (7723733387); Вып.к.Перв.Уп.Втор.Уп.Пр.Джодас Экспоим Пвт.Лтд, Индия (36AABCJ8653L1Z3); </t>
  </si>
  <si>
    <t xml:space="preserve">Вл.Вып.к.Перв.Уп.Втор.Уп.Пр.Акционерное общество "Новосибхимфарм" (АО "Новосибхимфарм"), Россия (5405101302); </t>
  </si>
  <si>
    <t xml:space="preserve">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 </t>
  </si>
  <si>
    <t xml:space="preserve">Вл.Вып.к.Перв.Уп.Втор.Уп.Пр.Акционерное общество "ДАЛЬХИМФАРМ" (АО "ДАЛЬХИМФАРМ"), Россия (2702010564); </t>
  </si>
  <si>
    <t>25.12.2020 
 (760/20-20-ОПР)</t>
  </si>
  <si>
    <t xml:space="preserve">Вл.ООО "АльТро", Россия (7743274357); Вып.к.Перв.Уп.Втор.Уп.Пр.Рейонг Фармасьютикал Ко. Лтд., Китай (91140200734026330J); </t>
  </si>
  <si>
    <t>Данные лекарственные препараты не закупались за последние 12 месяцев, предшествующих месяцу расчета</t>
  </si>
  <si>
    <t>см[3*];^мл (мл)</t>
  </si>
  <si>
    <t>Общество с ограниченной ответственностью "Надежда-Фарм"</t>
  </si>
  <si>
    <t>Омепразол лиоф. д/приг. р-ра д/инф. 40мг №1 фл.</t>
  </si>
  <si>
    <t>ОМЕПРАЗОЛ Лиофилизат для приготовления раствора для инфузий 40 мг</t>
  </si>
  <si>
    <t>Коммерческое предложение № б/н от 17.07.2026</t>
  </si>
  <si>
    <t xml:space="preserve">Омепразол лиоф. д/р-ра д/инф. 40мг </t>
  </si>
  <si>
    <t>цена за упаковку и/или за мл (мг) лекарственного препарата  с НДС и оптовой надбавкой, руб.</t>
  </si>
  <si>
    <t>Коммерческое предложение № 69394 от 17.07.2026</t>
  </si>
  <si>
    <t>Коммерческое предложение № бн от 17.07.2026</t>
  </si>
  <si>
    <t>ДИФЕНГИДРАМИН Раствор для внутривенного и внутримышечного введения 10 мг/мл,1*см[3*];^мл</t>
  </si>
  <si>
    <t>Димедрол р-р в/в, в/м 10мг/мл 1мл амп. №10</t>
  </si>
  <si>
    <t xml:space="preserve">Димедрол р-р для в/в и в/м введ. 10мг/мл №10 1мл </t>
  </si>
  <si>
    <t xml:space="preserve">Димедрол раствор для в/в и в/м введеия 10мг/мл 1мл №10 </t>
  </si>
  <si>
    <t>ГОСУДАРСТВЕННОЕ БЮДЖЕТНОЕ УЧРЕЖДЕНИЕ ЗДРАВООХРАНЕНИЯ "ОКИНСКАЯ ЦЕНТРАЛЬНАЯ РАЙОННАЯ БОЛЬНИЦА"</t>
  </si>
  <si>
    <t>ОМЕПРАЗОЛ, ЛИОФИЛИЗАТ ДЛЯ ПРИГОТОВЛЕНИЯ РАСТВОРА ДЛЯ ИНФУЗИЙ 40 мг</t>
  </si>
  <si>
    <t>Количество Товара, мл (мг)*</t>
  </si>
  <si>
    <t>№ 0302300076626000083 от 16.04.2026 (30315000572 26 000086)</t>
  </si>
  <si>
    <t>https://zakupki.gov.ru/epz/contract/contractCard/common-info.html?reestrNumber=3031500057226000086</t>
  </si>
  <si>
    <t>ВОСТОЧНАЯ БОЛЬНИЦА ФЕДЕРАЛЬНОГО ГОСУДАРСТВЕННОГО БЮДЖЕТНОГО УЧРЕЖДЕНИЯ ЗДРАВООХРАНЕНИЯ "ДАЛЬНЕВОСТОЧНЫЙ ОКРУЖНОЙ МЕДИЦИНСКИЙ ЦЕНТР ФЕДЕРАЛЬНОГО МЕДИКО-БИОЛОГИЧЕСКОГО АГЕНТСТВА"</t>
  </si>
  <si>
    <t>ДИФЕНГИДРАМИН, РАСТВОР ДЛЯ ВНУТРИВЕННОГО И ВНУТРИМЫШЕЧНОГО ВВЕДЕНИЯ 10 мг/мл</t>
  </si>
  <si>
    <t>№ 0320100025525000055 от 15.10.2025 (12539008116 25 001113)</t>
  </si>
  <si>
    <t>https://zakupki.gov.ru/epz/contract/contractCard/common-info.html?reestrNumber=1253900811625001113</t>
  </si>
  <si>
    <t>Цена по контракту за единицу Товара мл(мг)* без учета НДС, руб.</t>
  </si>
  <si>
    <t>ОМЕПРАЗОЛ Лиофилизат для приготовления раствора для внутривенного введения И/ИЛИ Лиофилизат для приготовления раствора для инфузий 40 мг</t>
  </si>
  <si>
    <t xml:space="preserve">Вл.Общество с ограниченной ответственностью "ФАРМАКЛАБ"(ООО "ФАРМАКЛАБ"), Россия (4025444894); Вып.к.Перв.Уп.Втор.Уп.Пр.Общество с ограниченной ответственностью Фирма "ФЕРМЕНТ" (ООО Фирма "ФЕРМЕНТ"), Россия; </t>
  </si>
  <si>
    <t xml:space="preserve">Вл.Общество с ограниченной ответственностью "Фармаклаб" (ООО "Фармаклаб"), Россия (4025444894); Перв.Уп.Пр.Общество с ограниченной ответственностью Фирма "ФЕРМЕНТ" (ООО Фирма "ФЕРМЕНТ"), Россия (7734116347); Вып.к.Втор.Уп.Закрытое акционерное общество "Обнинская химико-фармацевтическая компания" (ЗАО "ОХФК"), Россия (4025062616); </t>
  </si>
  <si>
    <t xml:space="preserve">Вл.Сандоз д.д., Словения; Вып.к.Перв.Уп.Втор.Уп.Пр.Лек д.д., Словения (SI87916452); </t>
  </si>
  <si>
    <t xml:space="preserve">Вл.ООО "Джодас Экспоим", Россия (7723733387); Вып.к.Перв.Уп.Втор.Уп.Пр.Станекс Драгз энд Кемикалз Пвт.Лтд., Индия (36AAICS7104A1ZQ); </t>
  </si>
  <si>
    <t xml:space="preserve">Вл.Вып.к.Перв.Уп.Втор.Уп.Пр.Юкеа Фармасьютикал Групп Ко.Лтд, Китай; </t>
  </si>
  <si>
    <t xml:space="preserve">Вл.ООО "АЛВИЛС", Россия (7722176486); Вып.к.Перв.Уп.Втор.Уп.Пр.Общество с ограниченной ответственностью ''КОМПАНИЯ "ДЕКО'' (ООО ''КОМПАНИЯ "ДЕКО''), Россия (7731205648); </t>
  </si>
  <si>
    <t xml:space="preserve">Вл.Общество с ограниченной ответственностью "Фармактивы Капитал" (ООО "Фармактивы Капитал"), Россия (7708726226); Вып.к.Перв.Уп.Втор.Уп.Пр.Северная Китайская Фармацевтическая Корпорация Лтд, Китай (91130100104397700P); </t>
  </si>
  <si>
    <t xml:space="preserve">Вл.Вып.к.Перв.Уп.Втор.Уп.Пр.Общество с ограниченной ответственностью "ПСК Фарма" (ООО "ПСК Фарма"), Россия (5010048402); </t>
  </si>
  <si>
    <t xml:space="preserve">Вл.Общество с ограниченной ответственностью "Фармпотребсоюз" (ООО "Фармпотребсоюз"), Россия (5043057875); Вып.к.Перв.Уп.Втор.Уп.Пр.Акционерное общество "Брынцалов-А" (АО "Брынцалов-А"), Россия (0411032048); </t>
  </si>
  <si>
    <t xml:space="preserve">Вл.Общество с ограниченной ответственностью "ФАРМАКЛАБ"(ООО "ФАРМАКЛАБ"), Россия (4025444894); Вып.к.Перв.Уп.Втор.Уп.Пр.Общество с ограниченной ответственностью Фирма "ФЕРМЕНТ" (ООО Фирма "ФЕРМЕНТ"), Россия (7734116347); </t>
  </si>
  <si>
    <t xml:space="preserve">Вл.Общество с ограниченной ответственностью "ФАРМАКЛАБ"(ООО "ФАРМАКЛАБ"), Россия (4025444894); Перв.Уп.Пр.Общество с ограниченной ответственностью Фирма "ФЕРМЕНТ" (ООО Фирма "ФЕРМЕНТ"), Россия (7734116347); Вып.к.Втор.Уп.Акционерное общество "Обнинская химико-фармацевтическая компания" (АО "ОХФК"), Россия (4025062616); </t>
  </si>
  <si>
    <t xml:space="preserve">Вл.Д-р Редди`с Лабораторис Лтд, Индия (36AAACD7999Q1ZL); Вып.к.Перв.Уп.Втор.Уп.Пр.Софаримекс-Индустрия Кимика э Фармасуэтика С.А., Португалия (501925627); </t>
  </si>
  <si>
    <t xml:space="preserve">Вл.Общество с ограниченной ответственностью "Атолл" (ООО "Атолл"), Россия (6345021323); Вып.к.Перв.Уп.Втор.Уп.Пр.Общество с ограниченной ответственностью "Озон Фарм" (ООО "Озон Фарм"), Россия (6345022831); </t>
  </si>
  <si>
    <t xml:space="preserve">Вл.Общество с ограниченной ответственностью "Б-ФАРМ"  (ООО "Б-ФАРМ"), Россия (5032209300); Вып.к.Перв.Уп.Втор.Уп.Пр.Закрытое акционерное общество "ВИФИТЕХ" (ЗАО "ВИФИТЕХ"), Россия (5077012784); </t>
  </si>
  <si>
    <t>Омепразол</t>
  </si>
  <si>
    <t>Ортанол</t>
  </si>
  <si>
    <t>Омал</t>
  </si>
  <si>
    <t>Омепразол-Юкеа</t>
  </si>
  <si>
    <t>ОМЕПРАЗОЛ-БЕЛМЕД</t>
  </si>
  <si>
    <t>Омепразол ПСК</t>
  </si>
  <si>
    <t>Омез</t>
  </si>
  <si>
    <t>Омез®</t>
  </si>
  <si>
    <t>лиофилизат для приготовления раствора для инфузий, 40 мг,  - флаконы (10)  - пачки картонные</t>
  </si>
  <si>
    <t>лиофилизат для приготовления раствора для инфузий, 40 мг,  - флаконы (1)  - пачки картонные</t>
  </si>
  <si>
    <t>лиофилизат для приготовления раствора для инфузий, 40 мг,  - флаконы (5)  - пачки картонные</t>
  </si>
  <si>
    <t>лиофилизат для приготовления раствора для внутривенного введения, 40 мг, 1 шт. - флаконы (1)  - пачки картонные</t>
  </si>
  <si>
    <t>лиофилизат для приготовления раствора для инфузий, 40 мг,  - флаконы (10)  - коробки картонные</t>
  </si>
  <si>
    <t>лиофилизат для приготовления раствора для инфузий, 40 мг,  - флакон (1)  - пачка картонная</t>
  </si>
  <si>
    <t>лиофилизат для приготовления раствора для внутривенного введения, 40 мг,  - флаконы (1)  - пачки картонные</t>
  </si>
  <si>
    <t>лиофилизат для приготовления раствора для инфузий, 40 мг, 10 мл - флаконы (1)  - пачки картонные</t>
  </si>
  <si>
    <t>лиофилизат для приготовления раствора для инфузий, 40 мг, 10 мл - флаконы (5)  - пачки картонные</t>
  </si>
  <si>
    <t>лиофилизат для приготовления раствора для инфузий, 40 мг, 10 мл - флаконы (10)  - пачки картонные</t>
  </si>
  <si>
    <t>лиофилизат для приготовления раствора для инфузий, 40 мг, 40 мг - флаконы (1)  - пачки картонные</t>
  </si>
  <si>
    <t>лиофилизат для приготовления раствора для инфузий, 40 мг, 40 мг - флаконы (10)  - пачки картонные</t>
  </si>
  <si>
    <t>лиофилизат для приготовления раствора для инфузий, 40 мг, 40 мг - флаконы (5)  - пачки картонные</t>
  </si>
  <si>
    <t>лиофилизат для приготовления раствора для инфузий, 40 мг, 40 мг - флаконы (50)  - коробки картонные</t>
  </si>
  <si>
    <t>лиофилизат для приготовления раствора для инфузий, 40 мг,  - флаконы (50)  - пачка  картонная</t>
  </si>
  <si>
    <t>лиофилизат для приготовления раствора для инфузий, 40 мг,  - флаконы (10)  - пачка  картонная</t>
  </si>
  <si>
    <t>лиофилизат для приготовления раствора для инфузий, 40 мг,  - флаконы (50)  - коробка картонная (для стационаров)</t>
  </si>
  <si>
    <t>лиофилизат для приготовления раствора для инфузий, 40 мг,  - ампулы (5)  - пачки картонные</t>
  </si>
  <si>
    <t>лиофилизат для приготовления раствора для инфузий, 40 мг,  - ампулы (10)  - пачки картонные</t>
  </si>
  <si>
    <t>лиофилизат для приготовления раствора для инфузий, 40 мг,  - флакон (50)  - коробка картонная (для стационаров)</t>
  </si>
  <si>
    <t>лиофилизат для приготовления раствора для инфузий, 40 мг,  - флакон (5)  - пачка картонная</t>
  </si>
  <si>
    <t>лиофилизат для приготовления раствора для инфузий, 40 мг,  - флакон (10)  - пачка картонная</t>
  </si>
  <si>
    <t>лиофилизат для приготовления раствора для инфузий, 40 мг, 40 мг - флакон (50)  - коробка картонная (для стационаров)</t>
  </si>
  <si>
    <t>лиофилизат для приготовления раствора для инфузий, 40 мг, 40 мг - флакон (1)  - пачка картонная</t>
  </si>
  <si>
    <t>ЛП-004342</t>
  </si>
  <si>
    <t>ЛП-003011</t>
  </si>
  <si>
    <t>ЛП-003416</t>
  </si>
  <si>
    <t>ЛП-001152</t>
  </si>
  <si>
    <t>ЛП-007001</t>
  </si>
  <si>
    <t>ЛП-007918</t>
  </si>
  <si>
    <t>ЛП-004721</t>
  </si>
  <si>
    <t>ЛП-№(001191)-(РГ-RU)</t>
  </si>
  <si>
    <t>ЛП-№(001725)-(РГ-RU)</t>
  </si>
  <si>
    <t>ЛП-№(001874)-(РГ-RU)</t>
  </si>
  <si>
    <t>ЛП-№(003406)-(РГ-RU)</t>
  </si>
  <si>
    <t>ЛП-№(005448)-(РГ-RU)</t>
  </si>
  <si>
    <t>ЛП-№(007312)-(РГ-RU)</t>
  </si>
  <si>
    <t>ЛСР-004124/09</t>
  </si>
  <si>
    <t>ЛП-№(009385)-(РГ-RU)</t>
  </si>
  <si>
    <t>ЛП-№(009938)-(РГ-RU)</t>
  </si>
  <si>
    <t>ЛП-008143</t>
  </si>
  <si>
    <t>ЛП-№(010739)-(РГ-RU)</t>
  </si>
  <si>
    <t>17.12.2020 
 (598/20-20-ОПР)</t>
  </si>
  <si>
    <t>22.12.2020 
 (719/20-20-ОПР)</t>
  </si>
  <si>
    <t>23.12.2020 
 (724/20-20-ОПР)</t>
  </si>
  <si>
    <t>25.02.2022 
124/20-22</t>
  </si>
  <si>
    <t>18.03.2022 
25-7-4206803-ОПР-изм</t>
  </si>
  <si>
    <t>12.05.2022 
461/20-22</t>
  </si>
  <si>
    <t>09.06.2022 
25-7-4212466-ОПР-изм</t>
  </si>
  <si>
    <t>25.11.2022 
1608/20-22</t>
  </si>
  <si>
    <t>29.03.2023 
25-7-4247089-изм</t>
  </si>
  <si>
    <t>26.09.2023 
1428/20-23</t>
  </si>
  <si>
    <t>01.12.2023 
25-7-4270386-ОПР-изм</t>
  </si>
  <si>
    <t>08.07.2024 
25-7-4291796-изм</t>
  </si>
  <si>
    <t>29.07.2024 
25-7-4292987-изм</t>
  </si>
  <si>
    <t>18.12.2024 
25-7-4310219-изм</t>
  </si>
  <si>
    <t>26.03.2025 
25-7-4319201-изм</t>
  </si>
  <si>
    <t>28.06.2024 
914/20-24</t>
  </si>
  <si>
    <t>14.05.2025 
25-7-4325102-изм</t>
  </si>
  <si>
    <t>27.06.2025 
25-7-4328578-изм</t>
  </si>
  <si>
    <t>24.10.2025 
1766/25-25</t>
  </si>
  <si>
    <t>18.11.2025 
25-7-4344137-изм</t>
  </si>
  <si>
    <t>18.06.2026 
1014/25-26</t>
  </si>
  <si>
    <t xml:space="preserve">Вл.Вып.к.Перв.Уп.Втор.Уп.Пр.ООО "Самсон-Мед", Россия; </t>
  </si>
  <si>
    <t xml:space="preserve">Вл.Вып.к.Перв.Уп.Втор.Уп.Пр.Мосхимфармпрепараты им.Н.А.Семашко ОАО, Россия; </t>
  </si>
  <si>
    <t xml:space="preserve">Вл.Фермент Фирма ООО, Россия (7734116347); Вып.к.Перв.Уп.Втор.Уп.Пр.ООО Фирма "ФЕРМЕНТ", Россия;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</si>
  <si>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</si>
  <si>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"Атолл" (ООО "Атолл"), Россия (6345021323); Вып.к.Перв.Уп.Втор.Уп.Пр.Общество с ограниченной ответственностью "Озон" (ООО "Озон"), Россия (6345002063); </t>
  </si>
  <si>
    <t xml:space="preserve">Вл.Вып.к.Перв.Уп.Втор.Уп.Пр.Открытое акционерное общество "Борисовский завод медицинских препаратов" (ОАО "БЗМП"), Республика Беларусь (600125834); </t>
  </si>
  <si>
    <t xml:space="preserve">Вл.Вып.к.Перв.Уп.Втор.Уп.Пр.ПАО "Биосинтез", Россия (5834001025); </t>
  </si>
  <si>
    <t xml:space="preserve">Вл.ООО "ВИАЛ", Россия (7722600360); Вып.к.Перв.Уп.Втор.Уп.Пр.Северная Китайская Фармацевтическая Корпорация Лтд, Китай (91130100104397700P); </t>
  </si>
  <si>
    <t>Димедрол</t>
  </si>
  <si>
    <t>ДИМЕДРОЛ ВЕЛФАРМ</t>
  </si>
  <si>
    <t>Димедрол-Виал</t>
  </si>
  <si>
    <t>раствор для внутривенного и внутримышечного введения, 10 мг/мл, 1 мл - ампулы (с ножом ампульным или скарификатором ампульным) (10)  - пачки картонные</t>
  </si>
  <si>
    <t>раствор для внутривенного и внутримышечного введения, 10 мг/мл, 1 мл - ампулы (10)  / с ножом ампульным или скарификатором при необходимости / - коробки картонные</t>
  </si>
  <si>
    <t>раствор для внутривенного и внутримышечного введения, 10 мг/мл, 1 мл - ампулы (10)  - пачки картонные</t>
  </si>
  <si>
    <t>раствор для внутривенного и внутримышечного введения, 10 мг/мл, 1 мл - ампулы (10)  - коробки картонные</t>
  </si>
  <si>
    <t>раствор для внутривенного и внутримышечного введения, 10 мг/мл, 1 мл - ампулы (5)  - пачки картонные</t>
  </si>
  <si>
    <t>раствор для внутривенного и внутримышечного введения, 10 мг/мл, 1 мл - ампулы (5)  - упаковки ячейковые контруные (2) - пачки картонные</t>
  </si>
  <si>
    <t>раствор для внутривенного и внутримышечного введения, 10 мг/мл, 1 мл - ампула (10)  - пачка картонная</t>
  </si>
  <si>
    <t>раствор для внутривенного и внутримышечного введения, 10 мг/мл, 1 мл - ампула (5)  - пачка картонная</t>
  </si>
  <si>
    <t>раствор для внутривенного и внутримышечного введения, 10 мг/мл, 1 мл - ампулы (10)  - пачка картонная</t>
  </si>
  <si>
    <t>раствор для внутривенного и внутримышечного введения, 10 мг/мл, 1 мл - ампулы (10)  - коробка картонная</t>
  </si>
  <si>
    <t>раствор для внутривенного и внутримышечного введения, 10 мг/мл, 1 мл - ампулы (10)  /  / - пачки картонные</t>
  </si>
  <si>
    <t>раствор для внутривенного и внутримышечного введения, 10 мг/мл, 1 мл - ампулы (10)  /  / - коробки картонные</t>
  </si>
  <si>
    <t>раствор для внутривенного и внутримышечного введения, 10 мг/мл, 1 мл - ампулы (3)  - упаковки ячейковые контурные (1) - пачки картонные</t>
  </si>
  <si>
    <t>раствор для внутривенного и внутримышечного введения, 10 мг/мл, 1 мл - ампулы (5)  - упаковки ячейковые контурные (1) - пачки картонные</t>
  </si>
  <si>
    <t>раствор для внутривенного и внутримышечного введения, 10 мг/мл, 1 мл - ампулы (5)  - упаковки ячейковые контурные (2) - пачки картонные</t>
  </si>
  <si>
    <t>раствор для внутривенного и внутримышечного введения, 10 мг/мл, 1 мл - ампулы (10)  - упаковки ячейковые контурные (1) -  пачки картонные</t>
  </si>
  <si>
    <t>раствор для внутривенного и внутримышечного введения, 10 мг/мл, 1 мл - ампулы (10)  - упаковки ячейковые контурные (2) - пачки картонные</t>
  </si>
  <si>
    <t>раствор для внутривенного и внутримышечного введения, 10 мг/мл, 1 мл - ампулы (5)  - упаковки ячейковые контурные (4) - пачки картонные</t>
  </si>
  <si>
    <t>раствор для внутривенного и внутримышечного введения, 10 мг/мл, 1 мл - ампулы (10)  - упаковки ячейковые контурные (5) - пачки картонные</t>
  </si>
  <si>
    <t>раствор для внутривенного и внутримышечного введения, 10 мг/мл, 1 мл - ампулы (5)  - упаковки ячейковые контурные (10) - пачки картонные</t>
  </si>
  <si>
    <t>раствор для внутривенного и внутримышечного введения, 10 мг/мл, 1 мл - ампулы (10)  - упаковки ячейковые контурные (10) - пачки картонные</t>
  </si>
  <si>
    <t>раствор для внутривенного и внутримышечного введения, 10 мг/мл, 1 мл - ампулы (5)  - упаковки ячейковые контурные (20)- пачки картонные</t>
  </si>
  <si>
    <t>ЛП-001056</t>
  </si>
  <si>
    <t>ЛС-000785</t>
  </si>
  <si>
    <t>ЛСР-008831/08</t>
  </si>
  <si>
    <t>ЛС-000034</t>
  </si>
  <si>
    <t>ЛП-№(002693)-(РГ-RU)</t>
  </si>
  <si>
    <t>Р N003089/01</t>
  </si>
  <si>
    <t>ЛП-004605</t>
  </si>
  <si>
    <t>ЛС-000522</t>
  </si>
  <si>
    <t>ЛП-001967</t>
  </si>
  <si>
    <t>ЛС-001412</t>
  </si>
  <si>
    <t>ЛП-№(006256)-(РГ-RU)</t>
  </si>
  <si>
    <t>ЛСР-007801/08</t>
  </si>
  <si>
    <t>ЛП-№(013556)-(РГ-RU)</t>
  </si>
  <si>
    <t>ЛП-008769</t>
  </si>
  <si>
    <t>18.12.2020 
 (650/20-20-ОПР)</t>
  </si>
  <si>
    <t>18.12.2020 
 (666/20-20-ОПР)</t>
  </si>
  <si>
    <t>18.05.2022 
25-7-4212070-ОПР-изм</t>
  </si>
  <si>
    <t>02.08.2023 
25-7-4259954-ОПР-изм</t>
  </si>
  <si>
    <t>01.12.2023 
1844/20-23/ОС-подтв</t>
  </si>
  <si>
    <t>29.03.2024 
330/20-24</t>
  </si>
  <si>
    <t>29.05.2024 
754/20-24</t>
  </si>
  <si>
    <t>28.06.2024 
917/20-24</t>
  </si>
  <si>
    <t>19.09.2024 
25-7-4299298-изм</t>
  </si>
  <si>
    <t>21.03.2025 
315/20-25</t>
  </si>
  <si>
    <t>22.08.2025 
25-7-4332383-ОПР-изм</t>
  </si>
  <si>
    <t>12.09.2025 
1424/20-25</t>
  </si>
  <si>
    <t>08.05.2026 
737/25-26</t>
  </si>
  <si>
    <t>15.05.2026 
772/25-26/ОС-подтв</t>
  </si>
  <si>
    <t>Поставка лекарственных препаратов для медицинского применения  ОМЕПРАЗОЛ,ДИФЕНГИДРАМИН</t>
  </si>
  <si>
    <t xml:space="preserve">ДИФЕНГИДРАМИН Раствор для внутривенного и внутримышечного введения 10 мг/мл,1*см[3*];^мл
Порошок для приготовления раствора для инфузий и приема внутрь 1 г
</t>
  </si>
  <si>
    <t>Расчет произведен 22.07.2026</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</si>
</sst>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35">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b/>
      <sz val="8"/>
      <name val="Times New Roman"/>
      <family val="1"/>
      <charset val="204"/>
    </font>
    <font>
      <sz val="8"/>
      <name val="Times New Roman"/>
      <family val="1"/>
      <charset val="204"/>
    </font>
    <font>
      <b/>
      <sz val="10"/>
      <color indexed="64"/>
      <name val="Times New Roman"/>
      <family val="1"/>
      <charset val="204"/>
    </font>
    <font>
      <u/>
      <sz val="10"/>
      <color theme="10"/>
      <name val="Arial"/>
      <family val="2"/>
      <charset val="204"/>
    </font>
    <font>
      <b/>
      <sz val="8"/>
      <color indexed="64"/>
      <name val="Times New Roman"/>
      <family val="1"/>
      <charset val="204"/>
    </font>
    <font>
      <sz val="10"/>
      <color theme="1"/>
      <name val="Times New Roman"/>
      <family val="1"/>
      <charset val="204"/>
    </font>
    <font>
      <sz val="10.5"/>
      <color theme="1"/>
      <name val="Times New Roman"/>
      <family val="1"/>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42">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6" fillId="0" borderId="1" xfId="9" applyFont="1" applyBorder="1" applyAlignment="1">
      <alignment wrapText="1"/>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29" fillId="0" borderId="5" xfId="4" applyFont="1" applyBorder="1" applyAlignment="1">
      <alignment horizontal="center" vertical="center" wrapText="1"/>
    </xf>
    <xf numFmtId="0" fontId="29" fillId="0" borderId="5" xfId="7" applyFont="1" applyBorder="1" applyAlignment="1">
      <alignment horizontal="center" vertical="center" wrapText="1"/>
    </xf>
    <xf numFmtId="0" fontId="29" fillId="4" borderId="2" xfId="7" applyFont="1" applyFill="1" applyBorder="1" applyAlignment="1">
      <alignment horizontal="center" vertical="center" wrapText="1"/>
    </xf>
    <xf numFmtId="0" fontId="29" fillId="0" borderId="2" xfId="4" applyFont="1" applyBorder="1" applyAlignment="1">
      <alignment horizontal="center" vertical="center" wrapText="1"/>
    </xf>
    <xf numFmtId="4" fontId="29" fillId="0" borderId="5" xfId="7" applyNumberFormat="1" applyFont="1" applyBorder="1" applyAlignment="1">
      <alignment horizontal="center" vertical="center" wrapText="1"/>
    </xf>
    <xf numFmtId="4" fontId="29" fillId="0" borderId="2" xfId="7" applyNumberFormat="1" applyFont="1" applyBorder="1" applyAlignment="1">
      <alignment horizontal="center" vertical="center" wrapText="1"/>
    </xf>
    <xf numFmtId="168" fontId="29" fillId="0" borderId="5" xfId="4" applyNumberFormat="1" applyFont="1" applyBorder="1" applyAlignment="1">
      <alignment horizontal="center" vertical="center" wrapText="1"/>
    </xf>
    <xf numFmtId="168" fontId="28" fillId="9" borderId="2" xfId="4" applyNumberFormat="1" applyFont="1" applyFill="1" applyBorder="1" applyAlignment="1">
      <alignment horizontal="center" vertical="center" wrapText="1"/>
    </xf>
    <xf numFmtId="0" fontId="11" fillId="0" borderId="0" xfId="0" applyFont="1" applyAlignment="1">
      <alignment horizontal="center" vertical="center"/>
    </xf>
    <xf numFmtId="0" fontId="10" fillId="0" borderId="2" xfId="7"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10" fillId="0" borderId="3" xfId="4" applyFont="1" applyBorder="1" applyAlignment="1">
      <alignment horizontal="center" vertical="center" wrapText="1"/>
    </xf>
    <xf numFmtId="0" fontId="10" fillId="4" borderId="2" xfId="7" applyFont="1" applyFill="1" applyBorder="1" applyAlignment="1">
      <alignment horizontal="center" vertical="center" wrapText="1"/>
    </xf>
    <xf numFmtId="0" fontId="10" fillId="4" borderId="2" xfId="4"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8" fontId="29" fillId="4" borderId="2" xfId="4" applyNumberFormat="1" applyFont="1" applyFill="1" applyBorder="1" applyAlignment="1">
      <alignment horizontal="center" vertical="center" wrapText="1"/>
    </xf>
    <xf numFmtId="0" fontId="19" fillId="0" borderId="9" xfId="0" applyFont="1" applyBorder="1" applyAlignment="1">
      <alignment horizontal="center" vertical="center" wrapText="1"/>
    </xf>
    <xf numFmtId="2" fontId="10" fillId="3" borderId="2" xfId="12" applyNumberFormat="1" applyFont="1" applyFill="1" applyBorder="1" applyAlignment="1">
      <alignment horizontal="center" vertical="center" wrapText="1"/>
    </xf>
    <xf numFmtId="0" fontId="10" fillId="0" borderId="2" xfId="5" applyFont="1" applyBorder="1" applyAlignment="1">
      <alignment horizontal="center" vertical="center" wrapText="1"/>
    </xf>
    <xf numFmtId="0" fontId="29" fillId="0" borderId="11" xfId="4" applyFont="1" applyBorder="1" applyAlignment="1">
      <alignment horizontal="center" vertical="center" wrapText="1"/>
    </xf>
    <xf numFmtId="168" fontId="28" fillId="0" borderId="2" xfId="4" applyNumberFormat="1" applyFont="1" applyFill="1" applyBorder="1" applyAlignment="1">
      <alignment horizontal="center" vertical="center" wrapText="1"/>
    </xf>
    <xf numFmtId="168" fontId="11" fillId="10" borderId="2" xfId="0" applyNumberFormat="1"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0" fontId="29" fillId="0" borderId="2" xfId="7" applyFont="1" applyBorder="1" applyAlignment="1">
      <alignment horizontal="center" vertical="center" wrapText="1"/>
    </xf>
    <xf numFmtId="168" fontId="28" fillId="9" borderId="10" xfId="4" applyNumberFormat="1" applyFont="1" applyFill="1" applyBorder="1" applyAlignment="1">
      <alignment horizontal="center" vertical="center" wrapText="1"/>
    </xf>
    <xf numFmtId="1" fontId="10" fillId="3" borderId="2" xfId="4" applyNumberFormat="1" applyFont="1" applyFill="1" applyBorder="1" applyAlignment="1">
      <alignment horizontal="center" vertical="center" wrapText="1"/>
    </xf>
    <xf numFmtId="0" fontId="33" fillId="0" borderId="0" xfId="0" applyFont="1" applyAlignment="1">
      <alignment horizontal="center" wrapText="1"/>
    </xf>
    <xf numFmtId="0" fontId="34"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166" fontId="10" fillId="3" borderId="5" xfId="4" applyNumberFormat="1" applyFont="1" applyFill="1" applyBorder="1" applyAlignment="1">
      <alignment horizontal="center" vertical="center" wrapText="1"/>
    </xf>
    <xf numFmtId="166" fontId="10" fillId="3" borderId="8" xfId="4" applyNumberFormat="1" applyFont="1" applyFill="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168" fontId="29" fillId="0" borderId="9" xfId="4" applyNumberFormat="1" applyFont="1" applyBorder="1" applyAlignment="1">
      <alignment horizontal="center" vertical="center" wrapText="1"/>
    </xf>
    <xf numFmtId="168" fontId="29" fillId="0" borderId="10" xfId="4"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1" fillId="4" borderId="9" xfId="13" applyFill="1" applyBorder="1" applyAlignment="1" applyProtection="1">
      <alignment horizontal="center" vertical="center" wrapText="1"/>
    </xf>
    <xf numFmtId="0" fontId="31" fillId="4" borderId="12" xfId="13" applyFill="1" applyBorder="1" applyAlignment="1" applyProtection="1">
      <alignment horizontal="center" vertical="center" wrapText="1"/>
    </xf>
    <xf numFmtId="0" fontId="31" fillId="4" borderId="10" xfId="13" applyFill="1" applyBorder="1" applyAlignment="1" applyProtection="1">
      <alignment horizontal="center" vertical="center" wrapText="1"/>
    </xf>
    <xf numFmtId="0" fontId="29" fillId="0" borderId="9" xfId="4" applyFont="1" applyBorder="1" applyAlignment="1">
      <alignment horizontal="center" vertical="center" wrapText="1"/>
    </xf>
    <xf numFmtId="0" fontId="29" fillId="0" borderId="10" xfId="4" applyFont="1" applyBorder="1" applyAlignment="1">
      <alignment horizontal="center" vertical="center" wrapText="1"/>
    </xf>
    <xf numFmtId="0" fontId="29" fillId="0" borderId="2" xfId="7" applyFont="1" applyBorder="1" applyAlignment="1">
      <alignment horizontal="center" vertical="center" wrapText="1"/>
    </xf>
    <xf numFmtId="0" fontId="22" fillId="5" borderId="11" xfId="4" applyFont="1" applyFill="1" applyBorder="1" applyAlignment="1">
      <alignment horizontal="left"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0" fontId="28" fillId="6" borderId="2" xfId="7" applyFont="1" applyFill="1" applyBorder="1" applyAlignment="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9" xfId="0" applyFont="1" applyFill="1" applyBorder="1" applyAlignment="1">
      <alignment horizontal="left" vertical="center"/>
    </xf>
    <xf numFmtId="0" fontId="25" fillId="5" borderId="12" xfId="0" applyFont="1" applyFill="1" applyBorder="1" applyAlignment="1">
      <alignment horizontal="left" vertical="center"/>
    </xf>
    <xf numFmtId="0" fontId="25" fillId="5" borderId="10"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9"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10" xfId="7" applyFont="1" applyBorder="1" applyAlignment="1">
      <alignment horizontal="center" vertical="center" wrapText="1"/>
    </xf>
    <xf numFmtId="0" fontId="20" fillId="8" borderId="2" xfId="0" applyFont="1" applyFill="1" applyBorder="1" applyAlignment="1">
      <alignment horizontal="center" vertical="center" wrapText="1"/>
    </xf>
    <xf numFmtId="0" fontId="20" fillId="5" borderId="2" xfId="0" applyFont="1" applyFill="1" applyBorder="1" applyAlignment="1">
      <alignment horizontal="left" vertical="center" wrapText="1"/>
    </xf>
    <xf numFmtId="0" fontId="20" fillId="3" borderId="9"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23" fillId="0" borderId="1" xfId="0" applyFont="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20" fillId="3" borderId="9"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30" fillId="3" borderId="10" xfId="0" applyFont="1" applyFill="1" applyBorder="1" applyAlignment="1">
      <alignment horizontal="left" vertic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kupki.gov.ru/epz/contract/contractCard/common-info.html?reestrNumber=1253900811625001113" TargetMode="External"/><Relationship Id="rId1" Type="http://schemas.openxmlformats.org/officeDocument/2006/relationships/hyperlink" Target="https://zakupki.gov.ru/epz/contract/contractCard/common-info.html?reestrNumber=3031500057226000086" TargetMode="External"/></Relationships>
</file>

<file path=xl/worksheets/sheet1.xml><?xml version="1.0" encoding="utf-8"?>
<worksheet xmlns="http://schemas.openxmlformats.org/spreadsheetml/2006/main" xmlns:r="http://schemas.openxmlformats.org/officeDocument/2006/relationships">
  <dimension ref="A1:IN17"/>
  <sheetViews>
    <sheetView tabSelected="1" workbookViewId="0">
      <selection activeCell="D13" sqref="D13:G13"/>
    </sheetView>
  </sheetViews>
  <sheetFormatPr defaultRowHeight="13.15" customHeight="1"/>
  <cols>
    <col min="1" max="1" width="3.42578125" bestFit="1" customWidth="1"/>
    <col min="2" max="2" width="15.7109375" bestFit="1" customWidth="1"/>
    <col min="3" max="3" width="13" customWidth="1"/>
    <col min="4" max="4" width="7.85546875" customWidth="1"/>
    <col min="5" max="5" width="8.28515625" bestFit="1" customWidth="1"/>
    <col min="6" max="6" width="11.5703125" customWidth="1"/>
    <col min="7" max="7" width="14" customWidth="1"/>
    <col min="8" max="8" width="11.85546875" bestFit="1" customWidth="1"/>
    <col min="9" max="9" width="14.5703125" customWidth="1"/>
    <col min="10" max="10" width="11" customWidth="1"/>
    <col min="11" max="11" width="10.42578125" customWidth="1"/>
    <col min="12" max="12" width="11.28515625" bestFit="1" customWidth="1"/>
    <col min="13" max="13" width="13.140625" bestFit="1" customWidth="1"/>
    <col min="14" max="14" width="12.28515625" bestFit="1" customWidth="1"/>
  </cols>
  <sheetData>
    <row r="1" spans="1:248" ht="18.75">
      <c r="A1" s="1"/>
      <c r="B1" s="82" t="s">
        <v>0</v>
      </c>
      <c r="C1" s="82"/>
      <c r="D1" s="82"/>
      <c r="E1" s="82"/>
      <c r="F1" s="82"/>
      <c r="G1" s="82"/>
      <c r="H1" s="82"/>
      <c r="I1" s="82"/>
      <c r="J1" s="82"/>
      <c r="K1" s="82"/>
      <c r="L1" s="2"/>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ht="18.75">
      <c r="A2" s="1"/>
      <c r="B2" s="83" t="s">
        <v>244</v>
      </c>
      <c r="C2" s="83"/>
      <c r="D2" s="83"/>
      <c r="E2" s="83"/>
      <c r="F2" s="83"/>
      <c r="G2" s="83"/>
      <c r="H2" s="83"/>
      <c r="I2" s="83"/>
      <c r="J2" s="83"/>
      <c r="K2" s="83"/>
      <c r="L2" s="83"/>
      <c r="M2" s="83"/>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ht="62.25" customHeight="1">
      <c r="A3" s="3"/>
      <c r="B3" s="84" t="s">
        <v>1</v>
      </c>
      <c r="C3" s="84"/>
      <c r="D3" s="84"/>
      <c r="E3" s="84"/>
      <c r="F3" s="84"/>
      <c r="G3" s="84"/>
      <c r="H3" s="84"/>
      <c r="I3" s="84"/>
      <c r="J3" s="84"/>
      <c r="K3" s="84"/>
      <c r="L3" s="84"/>
      <c r="M3" s="84"/>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row>
    <row r="4" spans="1:248" ht="18" customHeight="1">
      <c r="A4" s="4"/>
      <c r="B4" s="85" t="s">
        <v>2</v>
      </c>
      <c r="C4" s="85"/>
      <c r="D4" s="85"/>
      <c r="E4" s="85"/>
      <c r="F4" s="85"/>
      <c r="G4" s="85"/>
      <c r="H4" s="85"/>
      <c r="I4" s="85"/>
      <c r="J4" s="85"/>
      <c r="K4" s="85"/>
      <c r="L4" s="85"/>
      <c r="M4" s="85"/>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row>
    <row r="5" spans="1:248" ht="13.15" customHeight="1">
      <c r="A5" s="66" t="s">
        <v>3</v>
      </c>
      <c r="B5" s="67" t="s">
        <v>4</v>
      </c>
      <c r="C5" s="68"/>
      <c r="D5" s="71" t="s">
        <v>5</v>
      </c>
      <c r="E5" s="73" t="s">
        <v>6</v>
      </c>
      <c r="F5" s="73" t="s">
        <v>7</v>
      </c>
      <c r="G5" s="86" t="s">
        <v>8</v>
      </c>
      <c r="H5" s="86" t="s">
        <v>9</v>
      </c>
      <c r="I5" s="88" t="s">
        <v>10</v>
      </c>
      <c r="J5" s="90" t="s">
        <v>11</v>
      </c>
      <c r="K5" s="91" t="s">
        <v>12</v>
      </c>
      <c r="L5" s="92" t="s">
        <v>13</v>
      </c>
      <c r="M5" s="94" t="s">
        <v>14</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spans="1:248" s="5" customFormat="1" ht="90.75" customHeight="1">
      <c r="A6" s="66"/>
      <c r="B6" s="69"/>
      <c r="C6" s="70"/>
      <c r="D6" s="72"/>
      <c r="E6" s="73"/>
      <c r="F6" s="73"/>
      <c r="G6" s="87"/>
      <c r="H6" s="87"/>
      <c r="I6" s="89"/>
      <c r="J6" s="90"/>
      <c r="K6" s="91"/>
      <c r="L6" s="93"/>
      <c r="M6" s="94"/>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pans="1:248" s="5" customFormat="1" ht="90.75" customHeight="1">
      <c r="A7" s="28">
        <v>1</v>
      </c>
      <c r="B7" s="75" t="s">
        <v>77</v>
      </c>
      <c r="C7" s="76"/>
      <c r="D7" s="8" t="s">
        <v>15</v>
      </c>
      <c r="E7" s="9" t="s">
        <v>65</v>
      </c>
      <c r="F7" s="63">
        <v>6000</v>
      </c>
      <c r="G7" s="44">
        <v>3.5287999999999999</v>
      </c>
      <c r="H7" s="10">
        <v>2.1878000000000002</v>
      </c>
      <c r="I7" s="80" t="s">
        <v>73</v>
      </c>
      <c r="J7" s="80" t="s">
        <v>16</v>
      </c>
      <c r="K7" s="10">
        <v>2.1878000000000002</v>
      </c>
      <c r="L7" s="55">
        <f>K7*1.1*1.24</f>
        <v>2.9841592000000006</v>
      </c>
      <c r="M7" s="11">
        <v>17880</v>
      </c>
      <c r="N7" s="6"/>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row>
    <row r="8" spans="1:248" s="5" customFormat="1" ht="39.75" customHeight="1">
      <c r="A8" s="56">
        <v>2</v>
      </c>
      <c r="B8" s="73" t="s">
        <v>83</v>
      </c>
      <c r="C8" s="73"/>
      <c r="D8" s="25" t="s">
        <v>15</v>
      </c>
      <c r="E8" s="9" t="s">
        <v>74</v>
      </c>
      <c r="F8" s="63">
        <v>3000</v>
      </c>
      <c r="G8" s="44">
        <v>3.8889999999999998</v>
      </c>
      <c r="H8" s="10">
        <v>2.726</v>
      </c>
      <c r="I8" s="81"/>
      <c r="J8" s="81"/>
      <c r="K8" s="10">
        <v>2.726</v>
      </c>
      <c r="L8" s="55">
        <f>K8*1.1*1.24</f>
        <v>3.718264</v>
      </c>
      <c r="M8" s="11">
        <v>11160</v>
      </c>
      <c r="N8" s="6"/>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row>
    <row r="9" spans="1:248" ht="12.75">
      <c r="A9" s="12"/>
      <c r="B9" s="77" t="s">
        <v>17</v>
      </c>
      <c r="C9" s="78"/>
      <c r="D9" s="78"/>
      <c r="E9" s="78"/>
      <c r="F9" s="78"/>
      <c r="G9" s="78"/>
      <c r="H9" s="78"/>
      <c r="I9" s="78"/>
      <c r="J9" s="78"/>
      <c r="K9" s="78"/>
      <c r="L9" s="79"/>
      <c r="M9" s="13">
        <f>SUM(M7:M8)</f>
        <v>29040</v>
      </c>
    </row>
    <row r="10" spans="1:248" ht="12.75">
      <c r="A10" s="14"/>
      <c r="B10" s="14"/>
      <c r="C10" s="14"/>
      <c r="D10" s="14"/>
      <c r="E10" s="14"/>
      <c r="F10" s="14"/>
      <c r="G10" s="14"/>
      <c r="H10" s="14"/>
      <c r="I10" s="14"/>
      <c r="J10" s="14"/>
      <c r="K10" s="14"/>
      <c r="L10" s="14"/>
      <c r="M10" s="14"/>
    </row>
    <row r="11" spans="1:248" ht="12.75">
      <c r="B11" s="15">
        <v>46225</v>
      </c>
    </row>
    <row r="12" spans="1:248" ht="12.75">
      <c r="B12" s="16"/>
      <c r="C12" s="16"/>
      <c r="D12" s="16"/>
      <c r="E12" s="16"/>
      <c r="F12" s="16"/>
      <c r="G12" s="16"/>
    </row>
    <row r="13" spans="1:248" ht="13.15" customHeight="1">
      <c r="B13" s="17" t="s">
        <v>18</v>
      </c>
      <c r="C13" s="17"/>
      <c r="D13" s="74" t="s">
        <v>54</v>
      </c>
      <c r="E13" s="74"/>
      <c r="F13" s="74"/>
      <c r="G13" s="74"/>
    </row>
    <row r="16" spans="1:248" ht="45" customHeight="1">
      <c r="B16" s="64"/>
      <c r="C16" s="64"/>
      <c r="D16" s="64"/>
      <c r="E16" s="64"/>
      <c r="F16" s="64"/>
      <c r="G16" s="64"/>
      <c r="H16" s="64"/>
      <c r="I16" s="64"/>
      <c r="J16" s="64"/>
      <c r="K16" s="64"/>
      <c r="L16" s="64"/>
      <c r="M16" s="64"/>
    </row>
    <row r="17" spans="2:13" ht="42" customHeight="1">
      <c r="B17" s="65"/>
      <c r="C17" s="65"/>
      <c r="D17" s="65"/>
      <c r="E17" s="65"/>
      <c r="F17" s="65"/>
      <c r="G17" s="65"/>
      <c r="H17" s="65"/>
      <c r="I17" s="65"/>
      <c r="J17" s="65"/>
      <c r="K17" s="65"/>
      <c r="L17" s="65"/>
      <c r="M17" s="65"/>
    </row>
  </sheetData>
  <mergeCells count="24">
    <mergeCell ref="B1:K1"/>
    <mergeCell ref="B2:M2"/>
    <mergeCell ref="B3:M3"/>
    <mergeCell ref="B4:M4"/>
    <mergeCell ref="G5:G6"/>
    <mergeCell ref="H5:H6"/>
    <mergeCell ref="I5:I6"/>
    <mergeCell ref="J5:J6"/>
    <mergeCell ref="K5:K6"/>
    <mergeCell ref="L5:L6"/>
    <mergeCell ref="M5:M6"/>
    <mergeCell ref="B16:M16"/>
    <mergeCell ref="B17:M17"/>
    <mergeCell ref="A5:A6"/>
    <mergeCell ref="B5:C6"/>
    <mergeCell ref="D5:D6"/>
    <mergeCell ref="E5:E6"/>
    <mergeCell ref="F5:F6"/>
    <mergeCell ref="D13:G13"/>
    <mergeCell ref="B7:C7"/>
    <mergeCell ref="B9:L9"/>
    <mergeCell ref="B8:C8"/>
    <mergeCell ref="J7:J8"/>
    <mergeCell ref="I7:I8"/>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X169"/>
  <sheetViews>
    <sheetView topLeftCell="A119" workbookViewId="0">
      <selection activeCell="C132" sqref="C132"/>
    </sheetView>
  </sheetViews>
  <sheetFormatPr defaultRowHeight="13.9" customHeight="1"/>
  <cols>
    <col min="1" max="1" width="3.42578125" style="18" bestFit="1" customWidth="1"/>
    <col min="2" max="2" width="26.42578125" style="18" bestFit="1" customWidth="1"/>
    <col min="3" max="3" width="19.5703125" style="18" bestFit="1" customWidth="1"/>
    <col min="4" max="4" width="24.42578125" style="18" bestFit="1" customWidth="1"/>
    <col min="5" max="5" width="17.140625" style="18" bestFit="1" customWidth="1"/>
    <col min="6" max="6" width="18.5703125" style="18" customWidth="1"/>
    <col min="7" max="7" width="11.140625" style="18" customWidth="1"/>
    <col min="8" max="9" width="17.140625" style="18" bestFit="1" customWidth="1"/>
    <col min="10" max="10" width="24.5703125" style="18" bestFit="1" customWidth="1"/>
    <col min="11" max="11" width="23.85546875" style="18" bestFit="1" customWidth="1"/>
    <col min="12" max="12" width="8.85546875" style="18" bestFit="1" customWidth="1"/>
    <col min="13" max="13" width="13.42578125" style="18" bestFit="1" customWidth="1"/>
    <col min="14" max="258" width="8.85546875" style="18" bestFit="1" customWidth="1"/>
  </cols>
  <sheetData>
    <row r="1" spans="1:258" ht="30.75" customHeight="1">
      <c r="A1" s="111" t="s">
        <v>19</v>
      </c>
      <c r="B1" s="111"/>
      <c r="C1" s="111"/>
      <c r="D1" s="111"/>
      <c r="E1" s="111"/>
      <c r="F1" s="111"/>
      <c r="G1" s="111"/>
      <c r="H1" s="111"/>
      <c r="I1" s="111"/>
    </row>
    <row r="2" spans="1:258" ht="15.75" customHeight="1">
      <c r="A2" s="112" t="s">
        <v>52</v>
      </c>
      <c r="B2" s="112"/>
      <c r="C2" s="112"/>
      <c r="D2" s="112"/>
      <c r="E2" s="112"/>
      <c r="F2" s="112"/>
      <c r="G2" s="112"/>
      <c r="H2" s="112"/>
      <c r="I2" s="112"/>
      <c r="J2" s="19"/>
      <c r="K2" s="19"/>
      <c r="L2" s="19"/>
      <c r="M2" s="19"/>
    </row>
    <row r="3" spans="1:258" ht="39" customHeight="1">
      <c r="A3" s="113" t="s">
        <v>20</v>
      </c>
      <c r="B3" s="113"/>
      <c r="C3" s="113"/>
      <c r="D3" s="113"/>
      <c r="E3" s="113"/>
      <c r="F3" s="113"/>
      <c r="G3" s="113"/>
      <c r="H3" s="113"/>
      <c r="I3" s="113"/>
    </row>
    <row r="4" spans="1:258" ht="5.45" hidden="1" customHeight="1">
      <c r="A4" s="20"/>
      <c r="B4" s="20"/>
      <c r="C4" s="20"/>
      <c r="D4" s="20"/>
      <c r="E4" s="20"/>
      <c r="F4" s="20"/>
      <c r="G4" s="20"/>
      <c r="H4" s="20"/>
      <c r="I4" s="20"/>
    </row>
    <row r="5" spans="1:258" ht="22.9" customHeight="1">
      <c r="A5" s="114" t="s">
        <v>21</v>
      </c>
      <c r="B5" s="114"/>
      <c r="C5" s="114"/>
      <c r="D5" s="114"/>
      <c r="E5" s="114"/>
      <c r="F5" s="114"/>
      <c r="G5" s="114"/>
      <c r="H5" s="114"/>
      <c r="I5" s="114"/>
    </row>
    <row r="6" spans="1:258" ht="48" customHeight="1">
      <c r="A6" s="21" t="s">
        <v>3</v>
      </c>
      <c r="B6" s="22" t="s">
        <v>22</v>
      </c>
      <c r="C6" s="22" t="s">
        <v>23</v>
      </c>
      <c r="D6" s="23" t="s">
        <v>24</v>
      </c>
      <c r="E6" s="43" t="s">
        <v>80</v>
      </c>
      <c r="F6" s="21" t="s">
        <v>25</v>
      </c>
      <c r="G6" s="115" t="s">
        <v>26</v>
      </c>
      <c r="H6" s="116"/>
      <c r="I6" s="21" t="s">
        <v>27</v>
      </c>
    </row>
    <row r="7" spans="1:258" ht="15">
      <c r="A7" s="29">
        <v>1</v>
      </c>
      <c r="B7" s="30">
        <v>2</v>
      </c>
      <c r="C7" s="30">
        <v>3</v>
      </c>
      <c r="D7" s="31">
        <v>4</v>
      </c>
      <c r="E7" s="30">
        <v>5</v>
      </c>
      <c r="F7" s="29">
        <v>6</v>
      </c>
      <c r="G7" s="115">
        <v>7</v>
      </c>
      <c r="H7" s="116"/>
      <c r="I7" s="29">
        <v>8</v>
      </c>
    </row>
    <row r="8" spans="1:258" ht="15">
      <c r="A8" s="37"/>
      <c r="B8" s="110" t="s">
        <v>77</v>
      </c>
      <c r="C8" s="110"/>
      <c r="D8" s="110"/>
      <c r="E8" s="35"/>
      <c r="F8" s="34"/>
      <c r="G8" s="103"/>
      <c r="H8" s="104"/>
      <c r="I8" s="40"/>
    </row>
    <row r="9" spans="1:258" ht="24" customHeight="1">
      <c r="A9" s="37">
        <v>1</v>
      </c>
      <c r="B9" s="36" t="s">
        <v>78</v>
      </c>
      <c r="C9" s="36" t="s">
        <v>53</v>
      </c>
      <c r="D9" s="35" t="s">
        <v>79</v>
      </c>
      <c r="E9" s="38">
        <v>224.4</v>
      </c>
      <c r="F9" s="34">
        <v>1</v>
      </c>
      <c r="G9" s="95">
        <f>E9/F9/40</f>
        <v>5.61</v>
      </c>
      <c r="H9" s="96"/>
      <c r="I9" s="53">
        <f>(E9-30.02-20.4)/40</f>
        <v>4.3494999999999999</v>
      </c>
    </row>
    <row r="10" spans="1:258" ht="34.5" customHeight="1">
      <c r="A10" s="37">
        <v>2</v>
      </c>
      <c r="B10" s="36" t="s">
        <v>81</v>
      </c>
      <c r="C10" s="36" t="s">
        <v>75</v>
      </c>
      <c r="D10" s="35" t="s">
        <v>76</v>
      </c>
      <c r="E10" s="38">
        <v>162</v>
      </c>
      <c r="F10" s="34">
        <v>1</v>
      </c>
      <c r="G10" s="95">
        <f>E10/F10/40</f>
        <v>4.05</v>
      </c>
      <c r="H10" s="96"/>
      <c r="I10" s="53">
        <f>E10/F10/40/1.1</f>
        <v>3.6818181818181812</v>
      </c>
    </row>
    <row r="11" spans="1:258" ht="33.75">
      <c r="A11" s="37">
        <v>3</v>
      </c>
      <c r="B11" s="36" t="s">
        <v>82</v>
      </c>
      <c r="C11" s="36" t="s">
        <v>57</v>
      </c>
      <c r="D11" s="35" t="s">
        <v>77</v>
      </c>
      <c r="E11" s="38">
        <v>160.4</v>
      </c>
      <c r="F11" s="34">
        <v>1</v>
      </c>
      <c r="G11" s="95">
        <f>E11/F11/40</f>
        <v>4.01</v>
      </c>
      <c r="H11" s="96"/>
      <c r="I11" s="53">
        <f>(E11-4.67-14.58)/F11/40</f>
        <v>3.5287500000000001</v>
      </c>
    </row>
    <row r="12" spans="1:258" s="33" customFormat="1" ht="15">
      <c r="A12" s="37"/>
      <c r="B12" s="105" t="s">
        <v>28</v>
      </c>
      <c r="C12" s="105"/>
      <c r="D12" s="105"/>
      <c r="E12" s="39"/>
      <c r="F12" s="37"/>
      <c r="G12" s="103"/>
      <c r="H12" s="104"/>
      <c r="I12" s="41">
        <f>MIN(I9:I11)</f>
        <v>3.5287500000000001</v>
      </c>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row>
    <row r="13" spans="1:258" s="33" customFormat="1" ht="21" customHeight="1">
      <c r="A13" s="57"/>
      <c r="B13" s="110" t="s">
        <v>83</v>
      </c>
      <c r="C13" s="110"/>
      <c r="D13" s="110"/>
      <c r="E13" s="39"/>
      <c r="F13" s="37"/>
      <c r="G13" s="103"/>
      <c r="H13" s="104"/>
      <c r="I13" s="58"/>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row>
    <row r="14" spans="1:258" s="33" customFormat="1" ht="22.5">
      <c r="A14" s="37">
        <v>1</v>
      </c>
      <c r="B14" s="36" t="s">
        <v>78</v>
      </c>
      <c r="C14" s="36" t="s">
        <v>53</v>
      </c>
      <c r="D14" s="61" t="s">
        <v>85</v>
      </c>
      <c r="E14" s="39">
        <v>53.04</v>
      </c>
      <c r="F14" s="37">
        <v>10</v>
      </c>
      <c r="G14" s="95">
        <f>E14/F14</f>
        <v>5.3040000000000003</v>
      </c>
      <c r="H14" s="96"/>
      <c r="I14" s="53">
        <f>(E14-7.53-4.82)/F14</f>
        <v>4.069</v>
      </c>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row>
    <row r="15" spans="1:258" s="33" customFormat="1" ht="33.75">
      <c r="A15" s="37">
        <v>2</v>
      </c>
      <c r="B15" s="36" t="s">
        <v>81</v>
      </c>
      <c r="C15" s="36" t="s">
        <v>75</v>
      </c>
      <c r="D15" s="61" t="s">
        <v>84</v>
      </c>
      <c r="E15" s="39">
        <v>55.17</v>
      </c>
      <c r="F15" s="37">
        <v>10</v>
      </c>
      <c r="G15" s="95">
        <f>E15/F15</f>
        <v>5.5170000000000003</v>
      </c>
      <c r="H15" s="96"/>
      <c r="I15" s="53">
        <f>E15/F15/1.1</f>
        <v>5.0154545454545456</v>
      </c>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row>
    <row r="16" spans="1:258" s="33" customFormat="1" ht="22.5">
      <c r="A16" s="37">
        <v>3</v>
      </c>
      <c r="B16" s="36" t="s">
        <v>82</v>
      </c>
      <c r="C16" s="36" t="s">
        <v>57</v>
      </c>
      <c r="D16" s="61" t="s">
        <v>86</v>
      </c>
      <c r="E16" s="39">
        <v>53</v>
      </c>
      <c r="F16" s="37">
        <v>10</v>
      </c>
      <c r="G16" s="95">
        <f>E16/F16</f>
        <v>5.3</v>
      </c>
      <c r="H16" s="96"/>
      <c r="I16" s="53">
        <f>(E16-10.58-3.53)/F16</f>
        <v>3.8890000000000002</v>
      </c>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row>
    <row r="17" spans="1:258" s="33" customFormat="1" ht="15">
      <c r="A17" s="57"/>
      <c r="B17" s="105" t="s">
        <v>28</v>
      </c>
      <c r="C17" s="105"/>
      <c r="D17" s="105"/>
      <c r="E17" s="39"/>
      <c r="F17" s="37"/>
      <c r="G17" s="103"/>
      <c r="H17" s="104"/>
      <c r="I17" s="62">
        <f>MIN(I14:I16)</f>
        <v>3.8890000000000002</v>
      </c>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row>
    <row r="18" spans="1:258" ht="15">
      <c r="A18" s="106" t="s">
        <v>29</v>
      </c>
      <c r="B18" s="106"/>
      <c r="C18" s="106"/>
      <c r="D18" s="106"/>
      <c r="E18" s="106"/>
      <c r="F18" s="106"/>
      <c r="G18" s="106"/>
      <c r="H18" s="106"/>
      <c r="I18" s="106"/>
    </row>
    <row r="19" spans="1:258" ht="45">
      <c r="A19" s="24" t="s">
        <v>3</v>
      </c>
      <c r="B19" s="24" t="s">
        <v>30</v>
      </c>
      <c r="C19" s="24" t="s">
        <v>58</v>
      </c>
      <c r="D19" s="24" t="s">
        <v>89</v>
      </c>
      <c r="E19" s="24" t="s">
        <v>96</v>
      </c>
      <c r="F19" s="24" t="s">
        <v>31</v>
      </c>
      <c r="G19" s="97" t="s">
        <v>32</v>
      </c>
      <c r="H19" s="98"/>
      <c r="I19" s="99"/>
    </row>
    <row r="20" spans="1:258" ht="74.25" customHeight="1">
      <c r="A20" s="49">
        <v>1</v>
      </c>
      <c r="B20" s="50" t="s">
        <v>87</v>
      </c>
      <c r="C20" s="50" t="s">
        <v>88</v>
      </c>
      <c r="D20" s="50">
        <v>4000</v>
      </c>
      <c r="E20" s="50">
        <v>5.4840999999999998</v>
      </c>
      <c r="F20" s="51" t="s">
        <v>90</v>
      </c>
      <c r="G20" s="100" t="s">
        <v>91</v>
      </c>
      <c r="H20" s="101"/>
      <c r="I20" s="102"/>
      <c r="J20" s="42"/>
    </row>
    <row r="21" spans="1:258" ht="112.5">
      <c r="A21" s="49">
        <v>2</v>
      </c>
      <c r="B21" s="50" t="s">
        <v>92</v>
      </c>
      <c r="C21" s="50" t="s">
        <v>93</v>
      </c>
      <c r="D21" s="50">
        <v>3600</v>
      </c>
      <c r="E21" s="50">
        <v>4.5273000000000003</v>
      </c>
      <c r="F21" s="51" t="s">
        <v>94</v>
      </c>
      <c r="G21" s="100" t="s">
        <v>95</v>
      </c>
      <c r="H21" s="101"/>
      <c r="I21" s="102"/>
      <c r="J21" s="42"/>
    </row>
    <row r="22" spans="1:258" ht="30.6" customHeight="1">
      <c r="A22" s="107" t="s">
        <v>55</v>
      </c>
      <c r="B22" s="108"/>
      <c r="C22" s="108"/>
      <c r="D22" s="108"/>
      <c r="E22" s="108"/>
      <c r="F22" s="108"/>
      <c r="G22" s="108"/>
      <c r="H22" s="108"/>
      <c r="I22" s="109"/>
    </row>
    <row r="23" spans="1:258" ht="19.899999999999999" customHeight="1">
      <c r="A23" s="131" t="s">
        <v>33</v>
      </c>
      <c r="B23" s="131"/>
      <c r="C23" s="131"/>
      <c r="D23" s="131"/>
      <c r="E23" s="131"/>
      <c r="F23" s="131"/>
      <c r="G23" s="131"/>
      <c r="H23" s="131"/>
      <c r="I23" s="131"/>
    </row>
    <row r="24" spans="1:258" ht="36.6" customHeight="1">
      <c r="A24" s="135" t="s">
        <v>34</v>
      </c>
      <c r="B24" s="135"/>
      <c r="C24" s="135"/>
      <c r="D24" s="135"/>
      <c r="E24" s="135"/>
      <c r="F24" s="135"/>
      <c r="G24" s="135"/>
      <c r="H24" s="135"/>
      <c r="I24" s="135"/>
    </row>
    <row r="25" spans="1:258" ht="42.75" customHeight="1">
      <c r="A25" s="25"/>
      <c r="B25" s="25" t="s">
        <v>35</v>
      </c>
      <c r="C25" s="22" t="s">
        <v>36</v>
      </c>
      <c r="D25" s="25" t="s">
        <v>37</v>
      </c>
      <c r="E25" s="25" t="s">
        <v>38</v>
      </c>
      <c r="F25" s="25" t="s">
        <v>39</v>
      </c>
      <c r="G25" s="25" t="s">
        <v>56</v>
      </c>
      <c r="H25" s="25" t="s">
        <v>40</v>
      </c>
      <c r="I25" s="25" t="s">
        <v>41</v>
      </c>
    </row>
    <row r="26" spans="1:258" ht="18.75" customHeight="1">
      <c r="A26" s="25"/>
      <c r="B26" s="136" t="s">
        <v>97</v>
      </c>
      <c r="C26" s="137"/>
      <c r="D26" s="137"/>
      <c r="E26" s="137"/>
      <c r="F26" s="137"/>
      <c r="G26" s="137"/>
      <c r="H26" s="137"/>
      <c r="I26" s="138"/>
    </row>
    <row r="27" spans="1:258" s="48" customFormat="1" ht="112.5">
      <c r="A27" s="46"/>
      <c r="B27" s="52" t="s">
        <v>98</v>
      </c>
      <c r="C27" s="52" t="s">
        <v>112</v>
      </c>
      <c r="D27" s="52" t="s">
        <v>120</v>
      </c>
      <c r="E27" s="52" t="s">
        <v>144</v>
      </c>
      <c r="F27" s="52" t="s">
        <v>162</v>
      </c>
      <c r="G27" s="52">
        <v>10</v>
      </c>
      <c r="H27" s="52">
        <v>2152.3000000000002</v>
      </c>
      <c r="I27" s="52">
        <f>H27/G27/40</f>
        <v>5.3807500000000008</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IP27" s="47"/>
      <c r="IQ27" s="47"/>
      <c r="IR27" s="47"/>
      <c r="IS27" s="47"/>
      <c r="IT27" s="47"/>
      <c r="IU27" s="47"/>
      <c r="IV27" s="47"/>
      <c r="IW27" s="47"/>
      <c r="IX27" s="47"/>
    </row>
    <row r="28" spans="1:258" s="48" customFormat="1" ht="112.5">
      <c r="A28" s="46"/>
      <c r="B28" s="52" t="s">
        <v>98</v>
      </c>
      <c r="C28" s="52" t="s">
        <v>112</v>
      </c>
      <c r="D28" s="52" t="s">
        <v>121</v>
      </c>
      <c r="E28" s="52" t="s">
        <v>144</v>
      </c>
      <c r="F28" s="52" t="s">
        <v>162</v>
      </c>
      <c r="G28" s="52">
        <v>1</v>
      </c>
      <c r="H28" s="52">
        <v>215.23</v>
      </c>
      <c r="I28" s="52">
        <f t="shared" ref="I28:I76" si="0">H28/G28/40</f>
        <v>5.3807499999999999</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7"/>
      <c r="GM28" s="47"/>
      <c r="GN28" s="47"/>
      <c r="GO28" s="47"/>
      <c r="GP28" s="47"/>
      <c r="GQ28" s="47"/>
      <c r="GR28" s="47"/>
      <c r="GS28" s="47"/>
      <c r="GT28" s="47"/>
      <c r="GU28" s="47"/>
      <c r="GV28" s="47"/>
      <c r="GW28" s="47"/>
      <c r="GX28" s="47"/>
      <c r="GY28" s="47"/>
      <c r="GZ28" s="47"/>
      <c r="HA28" s="47"/>
      <c r="HB28" s="47"/>
      <c r="HC28" s="47"/>
      <c r="HD28" s="47"/>
      <c r="HE28" s="47"/>
      <c r="HF28" s="47"/>
      <c r="HG28" s="47"/>
      <c r="HH28" s="47"/>
      <c r="HI28" s="47"/>
      <c r="HJ28" s="47"/>
      <c r="HK28" s="47"/>
      <c r="HL28" s="47"/>
      <c r="HM28" s="47"/>
      <c r="HN28" s="47"/>
      <c r="HO28" s="47"/>
      <c r="HP28" s="47"/>
      <c r="HQ28" s="47"/>
      <c r="HR28" s="47"/>
      <c r="HS28" s="47"/>
      <c r="HT28" s="47"/>
      <c r="HU28" s="47"/>
      <c r="HV28" s="47"/>
      <c r="HW28" s="47"/>
      <c r="HX28" s="47"/>
      <c r="HY28" s="47"/>
      <c r="HZ28" s="47"/>
      <c r="IA28" s="47"/>
      <c r="IB28" s="47"/>
      <c r="IC28" s="47"/>
      <c r="ID28" s="47"/>
      <c r="IE28" s="47"/>
      <c r="IF28" s="47"/>
      <c r="IG28" s="47"/>
      <c r="IH28" s="47"/>
      <c r="II28" s="47"/>
      <c r="IJ28" s="47"/>
      <c r="IK28" s="47"/>
      <c r="IL28" s="47"/>
      <c r="IM28" s="47"/>
      <c r="IN28" s="47"/>
      <c r="IO28" s="47"/>
      <c r="IP28" s="47"/>
      <c r="IQ28" s="47"/>
      <c r="IR28" s="47"/>
      <c r="IS28" s="47"/>
      <c r="IT28" s="47"/>
      <c r="IU28" s="47"/>
      <c r="IV28" s="47"/>
      <c r="IW28" s="47"/>
      <c r="IX28" s="47"/>
    </row>
    <row r="29" spans="1:258" s="48" customFormat="1" ht="112.5">
      <c r="A29" s="46"/>
      <c r="B29" s="52" t="s">
        <v>98</v>
      </c>
      <c r="C29" s="52" t="s">
        <v>112</v>
      </c>
      <c r="D29" s="52" t="s">
        <v>122</v>
      </c>
      <c r="E29" s="52" t="s">
        <v>144</v>
      </c>
      <c r="F29" s="52" t="s">
        <v>162</v>
      </c>
      <c r="G29" s="52">
        <v>5</v>
      </c>
      <c r="H29" s="52">
        <v>1076.1500000000001</v>
      </c>
      <c r="I29" s="52">
        <f t="shared" si="0"/>
        <v>5.3807500000000008</v>
      </c>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c r="EY29" s="47"/>
      <c r="EZ29" s="47"/>
      <c r="FA29" s="47"/>
      <c r="FB29" s="47"/>
      <c r="FC29" s="47"/>
      <c r="FD29" s="47"/>
      <c r="FE29" s="47"/>
      <c r="FF29" s="47"/>
      <c r="FG29" s="47"/>
      <c r="FH29" s="47"/>
      <c r="FI29" s="47"/>
      <c r="FJ29" s="47"/>
      <c r="FK29" s="47"/>
      <c r="FL29" s="47"/>
      <c r="FM29" s="47"/>
      <c r="FN29" s="47"/>
      <c r="FO29" s="47"/>
      <c r="FP29" s="47"/>
      <c r="FQ29" s="47"/>
      <c r="FR29" s="47"/>
      <c r="FS29" s="47"/>
      <c r="FT29" s="47"/>
      <c r="FU29" s="47"/>
      <c r="FV29" s="47"/>
      <c r="FW29" s="47"/>
      <c r="FX29" s="47"/>
      <c r="FY29" s="47"/>
      <c r="FZ29" s="47"/>
      <c r="GA29" s="47"/>
      <c r="GB29" s="47"/>
      <c r="GC29" s="47"/>
      <c r="GD29" s="47"/>
      <c r="GE29" s="47"/>
      <c r="GF29" s="47"/>
      <c r="GG29" s="47"/>
      <c r="GH29" s="47"/>
      <c r="GI29" s="47"/>
      <c r="GJ29" s="47"/>
      <c r="GK29" s="47"/>
      <c r="GL29" s="47"/>
      <c r="GM29" s="47"/>
      <c r="GN29" s="47"/>
      <c r="GO29" s="47"/>
      <c r="GP29" s="47"/>
      <c r="GQ29" s="47"/>
      <c r="GR29" s="47"/>
      <c r="GS29" s="47"/>
      <c r="GT29" s="47"/>
      <c r="GU29" s="47"/>
      <c r="GV29" s="47"/>
      <c r="GW29" s="47"/>
      <c r="GX29" s="47"/>
      <c r="GY29" s="47"/>
      <c r="GZ29" s="47"/>
      <c r="HA29" s="47"/>
      <c r="HB29" s="47"/>
      <c r="HC29" s="47"/>
      <c r="HD29" s="47"/>
      <c r="HE29" s="47"/>
      <c r="HF29" s="47"/>
      <c r="HG29" s="47"/>
      <c r="HH29" s="47"/>
      <c r="HI29" s="47"/>
      <c r="HJ29" s="47"/>
      <c r="HK29" s="47"/>
      <c r="HL29" s="47"/>
      <c r="HM29" s="47"/>
      <c r="HN29" s="47"/>
      <c r="HO29" s="47"/>
      <c r="HP29" s="47"/>
      <c r="HQ29" s="47"/>
      <c r="HR29" s="47"/>
      <c r="HS29" s="47"/>
      <c r="HT29" s="47"/>
      <c r="HU29" s="47"/>
      <c r="HV29" s="47"/>
      <c r="HW29" s="47"/>
      <c r="HX29" s="47"/>
      <c r="HY29" s="47"/>
      <c r="HZ29" s="47"/>
      <c r="IA29" s="47"/>
      <c r="IB29" s="47"/>
      <c r="IC29" s="47"/>
      <c r="ID29" s="47"/>
      <c r="IE29" s="47"/>
      <c r="IF29" s="47"/>
      <c r="IG29" s="47"/>
      <c r="IH29" s="47"/>
      <c r="II29" s="47"/>
      <c r="IJ29" s="47"/>
      <c r="IK29" s="47"/>
      <c r="IL29" s="47"/>
      <c r="IM29" s="47"/>
      <c r="IN29" s="47"/>
      <c r="IO29" s="47"/>
      <c r="IP29" s="47"/>
      <c r="IQ29" s="47"/>
      <c r="IR29" s="47"/>
      <c r="IS29" s="47"/>
      <c r="IT29" s="47"/>
      <c r="IU29" s="47"/>
      <c r="IV29" s="47"/>
      <c r="IW29" s="47"/>
      <c r="IX29" s="47"/>
    </row>
    <row r="30" spans="1:258" s="48" customFormat="1" ht="157.5">
      <c r="A30" s="46"/>
      <c r="B30" s="52" t="s">
        <v>99</v>
      </c>
      <c r="C30" s="52" t="s">
        <v>112</v>
      </c>
      <c r="D30" s="52" t="s">
        <v>122</v>
      </c>
      <c r="E30" s="52" t="s">
        <v>144</v>
      </c>
      <c r="F30" s="52" t="s">
        <v>162</v>
      </c>
      <c r="G30" s="52">
        <v>5</v>
      </c>
      <c r="H30" s="52">
        <v>1076.1500000000001</v>
      </c>
      <c r="I30" s="52">
        <f t="shared" si="0"/>
        <v>5.3807500000000008</v>
      </c>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c r="IW30" s="47"/>
      <c r="IX30" s="47"/>
    </row>
    <row r="31" spans="1:258" s="48" customFormat="1" ht="157.5">
      <c r="A31" s="46"/>
      <c r="B31" s="52" t="s">
        <v>99</v>
      </c>
      <c r="C31" s="52" t="s">
        <v>112</v>
      </c>
      <c r="D31" s="52" t="s">
        <v>121</v>
      </c>
      <c r="E31" s="52" t="s">
        <v>144</v>
      </c>
      <c r="F31" s="52" t="s">
        <v>162</v>
      </c>
      <c r="G31" s="52">
        <v>1</v>
      </c>
      <c r="H31" s="52">
        <v>215.23</v>
      </c>
      <c r="I31" s="52">
        <f t="shared" si="0"/>
        <v>5.3807499999999999</v>
      </c>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c r="IL31" s="47"/>
      <c r="IM31" s="47"/>
      <c r="IN31" s="47"/>
      <c r="IO31" s="47"/>
      <c r="IP31" s="47"/>
      <c r="IQ31" s="47"/>
      <c r="IR31" s="47"/>
      <c r="IS31" s="47"/>
      <c r="IT31" s="47"/>
      <c r="IU31" s="47"/>
      <c r="IV31" s="47"/>
      <c r="IW31" s="47"/>
      <c r="IX31" s="47"/>
    </row>
    <row r="32" spans="1:258" s="48" customFormat="1" ht="157.5">
      <c r="A32" s="46"/>
      <c r="B32" s="52" t="s">
        <v>99</v>
      </c>
      <c r="C32" s="52" t="s">
        <v>112</v>
      </c>
      <c r="D32" s="52" t="s">
        <v>120</v>
      </c>
      <c r="E32" s="52" t="s">
        <v>144</v>
      </c>
      <c r="F32" s="52" t="s">
        <v>162</v>
      </c>
      <c r="G32" s="52">
        <v>10</v>
      </c>
      <c r="H32" s="52">
        <v>2152.3000000000002</v>
      </c>
      <c r="I32" s="52">
        <f t="shared" si="0"/>
        <v>5.3807500000000008</v>
      </c>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c r="FZ32" s="47"/>
      <c r="GA32" s="47"/>
      <c r="GB32" s="47"/>
      <c r="GC32" s="47"/>
      <c r="GD32" s="47"/>
      <c r="GE32" s="47"/>
      <c r="GF32" s="47"/>
      <c r="GG32" s="47"/>
      <c r="GH32" s="47"/>
      <c r="GI32" s="47"/>
      <c r="GJ32" s="47"/>
      <c r="GK32" s="47"/>
      <c r="GL32" s="47"/>
      <c r="GM32" s="47"/>
      <c r="GN32" s="47"/>
      <c r="GO32" s="47"/>
      <c r="GP32" s="47"/>
      <c r="GQ32" s="47"/>
      <c r="GR32" s="47"/>
      <c r="GS32" s="47"/>
      <c r="GT32" s="47"/>
      <c r="GU32" s="47"/>
      <c r="GV32" s="47"/>
      <c r="GW32" s="47"/>
      <c r="GX32" s="47"/>
      <c r="GY32" s="47"/>
      <c r="GZ32" s="47"/>
      <c r="HA32" s="47"/>
      <c r="HB32" s="47"/>
      <c r="HC32" s="47"/>
      <c r="HD32" s="47"/>
      <c r="HE32" s="47"/>
      <c r="HF32" s="47"/>
      <c r="HG32" s="47"/>
      <c r="HH32" s="47"/>
      <c r="HI32" s="47"/>
      <c r="HJ32" s="47"/>
      <c r="HK32" s="47"/>
      <c r="HL32" s="47"/>
      <c r="HM32" s="47"/>
      <c r="HN32" s="47"/>
      <c r="HO32" s="47"/>
      <c r="HP32" s="47"/>
      <c r="HQ32" s="47"/>
      <c r="HR32" s="47"/>
      <c r="HS32" s="47"/>
      <c r="HT32" s="47"/>
      <c r="HU32" s="47"/>
      <c r="HV32" s="47"/>
      <c r="HW32" s="47"/>
      <c r="HX32" s="47"/>
      <c r="HY32" s="47"/>
      <c r="HZ32" s="47"/>
      <c r="IA32" s="47"/>
      <c r="IB32" s="47"/>
      <c r="IC32" s="47"/>
      <c r="ID32" s="47"/>
      <c r="IE32" s="47"/>
      <c r="IF32" s="47"/>
      <c r="IG32" s="47"/>
      <c r="IH32" s="47"/>
      <c r="II32" s="47"/>
      <c r="IJ32" s="47"/>
      <c r="IK32" s="47"/>
      <c r="IL32" s="47"/>
      <c r="IM32" s="47"/>
      <c r="IN32" s="47"/>
      <c r="IO32" s="47"/>
      <c r="IP32" s="47"/>
      <c r="IQ32" s="47"/>
      <c r="IR32" s="47"/>
      <c r="IS32" s="47"/>
      <c r="IT32" s="47"/>
      <c r="IU32" s="47"/>
      <c r="IV32" s="47"/>
      <c r="IW32" s="47"/>
      <c r="IX32" s="47"/>
    </row>
    <row r="33" spans="1:258" s="48" customFormat="1" ht="33.75">
      <c r="A33" s="46"/>
      <c r="B33" s="52" t="s">
        <v>100</v>
      </c>
      <c r="C33" s="52" t="s">
        <v>113</v>
      </c>
      <c r="D33" s="52" t="s">
        <v>121</v>
      </c>
      <c r="E33" s="52" t="s">
        <v>145</v>
      </c>
      <c r="F33" s="52" t="s">
        <v>163</v>
      </c>
      <c r="G33" s="52">
        <v>1</v>
      </c>
      <c r="H33" s="52">
        <v>263.27999999999997</v>
      </c>
      <c r="I33" s="52">
        <f t="shared" si="0"/>
        <v>6.581999999999999</v>
      </c>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c r="EY33" s="47"/>
      <c r="EZ33" s="47"/>
      <c r="FA33" s="47"/>
      <c r="FB33" s="47"/>
      <c r="FC33" s="47"/>
      <c r="FD33" s="47"/>
      <c r="FE33" s="47"/>
      <c r="FF33" s="47"/>
      <c r="FG33" s="47"/>
      <c r="FH33" s="47"/>
      <c r="FI33" s="47"/>
      <c r="FJ33" s="47"/>
      <c r="FK33" s="47"/>
      <c r="FL33" s="47"/>
      <c r="FM33" s="47"/>
      <c r="FN33" s="47"/>
      <c r="FO33" s="47"/>
      <c r="FP33" s="47"/>
      <c r="FQ33" s="47"/>
      <c r="FR33" s="47"/>
      <c r="FS33" s="47"/>
      <c r="FT33" s="47"/>
      <c r="FU33" s="47"/>
      <c r="FV33" s="47"/>
      <c r="FW33" s="47"/>
      <c r="FX33" s="47"/>
      <c r="FY33" s="47"/>
      <c r="FZ33" s="47"/>
      <c r="GA33" s="47"/>
      <c r="GB33" s="47"/>
      <c r="GC33" s="47"/>
      <c r="GD33" s="47"/>
      <c r="GE33" s="47"/>
      <c r="GF33" s="47"/>
      <c r="GG33" s="47"/>
      <c r="GH33" s="47"/>
      <c r="GI33" s="47"/>
      <c r="GJ33" s="47"/>
      <c r="GK33" s="47"/>
      <c r="GL33" s="47"/>
      <c r="GM33" s="47"/>
      <c r="GN33" s="47"/>
      <c r="GO33" s="47"/>
      <c r="GP33" s="47"/>
      <c r="GQ33" s="47"/>
      <c r="GR33" s="47"/>
      <c r="GS33" s="47"/>
      <c r="GT33" s="47"/>
      <c r="GU33" s="47"/>
      <c r="GV33" s="47"/>
      <c r="GW33" s="47"/>
      <c r="GX33" s="47"/>
      <c r="GY33" s="47"/>
      <c r="GZ33" s="47"/>
      <c r="HA33" s="47"/>
      <c r="HB33" s="47"/>
      <c r="HC33" s="47"/>
      <c r="HD33" s="47"/>
      <c r="HE33" s="47"/>
      <c r="HF33" s="47"/>
      <c r="HG33" s="47"/>
      <c r="HH33" s="47"/>
      <c r="HI33" s="47"/>
      <c r="HJ33" s="47"/>
      <c r="HK33" s="47"/>
      <c r="HL33" s="47"/>
      <c r="HM33" s="47"/>
      <c r="HN33" s="47"/>
      <c r="HO33" s="47"/>
      <c r="HP33" s="47"/>
      <c r="HQ33" s="47"/>
      <c r="HR33" s="47"/>
      <c r="HS33" s="47"/>
      <c r="HT33" s="47"/>
      <c r="HU33" s="47"/>
      <c r="HV33" s="47"/>
      <c r="HW33" s="47"/>
      <c r="HX33" s="47"/>
      <c r="HY33" s="47"/>
      <c r="HZ33" s="47"/>
      <c r="IA33" s="47"/>
      <c r="IB33" s="47"/>
      <c r="IC33" s="47"/>
      <c r="ID33" s="47"/>
      <c r="IE33" s="47"/>
      <c r="IF33" s="47"/>
      <c r="IG33" s="47"/>
      <c r="IH33" s="47"/>
      <c r="II33" s="47"/>
      <c r="IJ33" s="47"/>
      <c r="IK33" s="47"/>
      <c r="IL33" s="47"/>
      <c r="IM33" s="47"/>
      <c r="IN33" s="47"/>
      <c r="IO33" s="47"/>
      <c r="IP33" s="47"/>
      <c r="IQ33" s="47"/>
      <c r="IR33" s="47"/>
      <c r="IS33" s="47"/>
      <c r="IT33" s="47"/>
      <c r="IU33" s="47"/>
      <c r="IV33" s="47"/>
      <c r="IW33" s="47"/>
      <c r="IX33" s="47"/>
    </row>
    <row r="34" spans="1:258" s="48" customFormat="1" ht="33.75">
      <c r="A34" s="46"/>
      <c r="B34" s="52" t="s">
        <v>100</v>
      </c>
      <c r="C34" s="52" t="s">
        <v>113</v>
      </c>
      <c r="D34" s="52" t="s">
        <v>122</v>
      </c>
      <c r="E34" s="52" t="s">
        <v>145</v>
      </c>
      <c r="F34" s="52" t="s">
        <v>163</v>
      </c>
      <c r="G34" s="52">
        <v>5</v>
      </c>
      <c r="H34" s="52">
        <v>1316.42</v>
      </c>
      <c r="I34" s="52">
        <f t="shared" si="0"/>
        <v>6.5820999999999996</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c r="EY34" s="47"/>
      <c r="EZ34" s="47"/>
      <c r="FA34" s="47"/>
      <c r="FB34" s="47"/>
      <c r="FC34" s="47"/>
      <c r="FD34" s="47"/>
      <c r="FE34" s="47"/>
      <c r="FF34" s="47"/>
      <c r="FG34" s="47"/>
      <c r="FH34" s="47"/>
      <c r="FI34" s="47"/>
      <c r="FJ34" s="47"/>
      <c r="FK34" s="47"/>
      <c r="FL34" s="47"/>
      <c r="FM34" s="47"/>
      <c r="FN34" s="47"/>
      <c r="FO34" s="47"/>
      <c r="FP34" s="47"/>
      <c r="FQ34" s="47"/>
      <c r="FR34" s="47"/>
      <c r="FS34" s="47"/>
      <c r="FT34" s="47"/>
      <c r="FU34" s="47"/>
      <c r="FV34" s="47"/>
      <c r="FW34" s="47"/>
      <c r="FX34" s="47"/>
      <c r="FY34" s="47"/>
      <c r="FZ34" s="47"/>
      <c r="GA34" s="47"/>
      <c r="GB34" s="47"/>
      <c r="GC34" s="47"/>
      <c r="GD34" s="47"/>
      <c r="GE34" s="47"/>
      <c r="GF34" s="47"/>
      <c r="GG34" s="47"/>
      <c r="GH34" s="47"/>
      <c r="GI34" s="47"/>
      <c r="GJ34" s="47"/>
      <c r="GK34" s="47"/>
      <c r="GL34" s="47"/>
      <c r="GM34" s="47"/>
      <c r="GN34" s="47"/>
      <c r="GO34" s="47"/>
      <c r="GP34" s="47"/>
      <c r="GQ34" s="47"/>
      <c r="GR34" s="47"/>
      <c r="GS34" s="47"/>
      <c r="GT34" s="47"/>
      <c r="GU34" s="47"/>
      <c r="GV34" s="47"/>
      <c r="GW34" s="47"/>
      <c r="GX34" s="47"/>
      <c r="GY34" s="47"/>
      <c r="GZ34" s="47"/>
      <c r="HA34" s="47"/>
      <c r="HB34" s="47"/>
      <c r="HC34" s="47"/>
      <c r="HD34" s="47"/>
      <c r="HE34" s="47"/>
      <c r="HF34" s="47"/>
      <c r="HG34" s="47"/>
      <c r="HH34" s="47"/>
      <c r="HI34" s="47"/>
      <c r="HJ34" s="47"/>
      <c r="HK34" s="47"/>
      <c r="HL34" s="47"/>
      <c r="HM34" s="47"/>
      <c r="HN34" s="47"/>
      <c r="HO34" s="47"/>
      <c r="HP34" s="47"/>
      <c r="HQ34" s="47"/>
      <c r="HR34" s="47"/>
      <c r="HS34" s="47"/>
      <c r="HT34" s="47"/>
      <c r="HU34" s="47"/>
      <c r="HV34" s="47"/>
      <c r="HW34" s="47"/>
      <c r="HX34" s="47"/>
      <c r="HY34" s="47"/>
      <c r="HZ34" s="47"/>
      <c r="IA34" s="47"/>
      <c r="IB34" s="47"/>
      <c r="IC34" s="47"/>
      <c r="ID34" s="47"/>
      <c r="IE34" s="47"/>
      <c r="IF34" s="47"/>
      <c r="IG34" s="47"/>
      <c r="IH34" s="47"/>
      <c r="II34" s="47"/>
      <c r="IJ34" s="47"/>
      <c r="IK34" s="47"/>
      <c r="IL34" s="47"/>
      <c r="IM34" s="47"/>
      <c r="IN34" s="47"/>
      <c r="IO34" s="47"/>
      <c r="IP34" s="47"/>
      <c r="IQ34" s="47"/>
      <c r="IR34" s="47"/>
      <c r="IS34" s="47"/>
      <c r="IT34" s="47"/>
      <c r="IU34" s="47"/>
      <c r="IV34" s="47"/>
      <c r="IW34" s="47"/>
      <c r="IX34" s="47"/>
    </row>
    <row r="35" spans="1:258" s="48" customFormat="1" ht="33.75">
      <c r="A35" s="46"/>
      <c r="B35" s="52" t="s">
        <v>100</v>
      </c>
      <c r="C35" s="52" t="s">
        <v>113</v>
      </c>
      <c r="D35" s="52" t="s">
        <v>120</v>
      </c>
      <c r="E35" s="52" t="s">
        <v>145</v>
      </c>
      <c r="F35" s="52" t="s">
        <v>163</v>
      </c>
      <c r="G35" s="52">
        <v>10</v>
      </c>
      <c r="H35" s="52">
        <v>2632.84</v>
      </c>
      <c r="I35" s="52">
        <f t="shared" si="0"/>
        <v>6.5820999999999996</v>
      </c>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47"/>
      <c r="HX35" s="47"/>
      <c r="HY35" s="47"/>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row>
    <row r="36" spans="1:258" s="48" customFormat="1" ht="56.25">
      <c r="A36" s="46"/>
      <c r="B36" s="52" t="s">
        <v>101</v>
      </c>
      <c r="C36" s="52" t="s">
        <v>114</v>
      </c>
      <c r="D36" s="52" t="s">
        <v>123</v>
      </c>
      <c r="E36" s="52" t="s">
        <v>146</v>
      </c>
      <c r="F36" s="52" t="s">
        <v>164</v>
      </c>
      <c r="G36" s="52">
        <v>1</v>
      </c>
      <c r="H36" s="52">
        <v>165.92</v>
      </c>
      <c r="I36" s="52">
        <f t="shared" si="0"/>
        <v>4.1479999999999997</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c r="FB36" s="47"/>
      <c r="FC36" s="47"/>
      <c r="FD36" s="47"/>
      <c r="FE36" s="47"/>
      <c r="FF36" s="47"/>
      <c r="FG36" s="47"/>
      <c r="FH36" s="47"/>
      <c r="FI36" s="47"/>
      <c r="FJ36" s="47"/>
      <c r="FK36" s="47"/>
      <c r="FL36" s="47"/>
      <c r="FM36" s="47"/>
      <c r="FN36" s="47"/>
      <c r="FO36" s="47"/>
      <c r="FP36" s="47"/>
      <c r="FQ36" s="47"/>
      <c r="FR36" s="47"/>
      <c r="FS36" s="47"/>
      <c r="FT36" s="47"/>
      <c r="FU36" s="47"/>
      <c r="FV36" s="47"/>
      <c r="FW36" s="47"/>
      <c r="FX36" s="47"/>
      <c r="FY36" s="47"/>
      <c r="FZ36" s="47"/>
      <c r="GA36" s="47"/>
      <c r="GB36" s="47"/>
      <c r="GC36" s="47"/>
      <c r="GD36" s="47"/>
      <c r="GE36" s="47"/>
      <c r="GF36" s="47"/>
      <c r="GG36" s="47"/>
      <c r="GH36" s="47"/>
      <c r="GI36" s="47"/>
      <c r="GJ36" s="47"/>
      <c r="GK36" s="47"/>
      <c r="GL36" s="47"/>
      <c r="GM36" s="47"/>
      <c r="GN36" s="47"/>
      <c r="GO36" s="47"/>
      <c r="GP36" s="47"/>
      <c r="GQ36" s="47"/>
      <c r="GR36" s="47"/>
      <c r="GS36" s="47"/>
      <c r="GT36" s="47"/>
      <c r="GU36" s="47"/>
      <c r="GV36" s="47"/>
      <c r="GW36" s="47"/>
      <c r="GX36" s="47"/>
      <c r="GY36" s="47"/>
      <c r="GZ36" s="47"/>
      <c r="HA36" s="47"/>
      <c r="HB36" s="47"/>
      <c r="HC36" s="47"/>
      <c r="HD36" s="47"/>
      <c r="HE36" s="47"/>
      <c r="HF36" s="47"/>
      <c r="HG36" s="47"/>
      <c r="HH36" s="47"/>
      <c r="HI36" s="47"/>
      <c r="HJ36" s="47"/>
      <c r="HK36" s="47"/>
      <c r="HL36" s="47"/>
      <c r="HM36" s="47"/>
      <c r="HN36" s="47"/>
      <c r="HO36" s="47"/>
      <c r="HP36" s="47"/>
      <c r="HQ36" s="47"/>
      <c r="HR36" s="47"/>
      <c r="HS36" s="47"/>
      <c r="HT36" s="47"/>
      <c r="HU36" s="47"/>
      <c r="HV36" s="47"/>
      <c r="HW36" s="47"/>
      <c r="HX36" s="47"/>
      <c r="HY36" s="47"/>
      <c r="HZ36" s="47"/>
      <c r="IA36" s="47"/>
      <c r="IB36" s="47"/>
      <c r="IC36" s="47"/>
      <c r="ID36" s="47"/>
      <c r="IE36" s="47"/>
      <c r="IF36" s="47"/>
      <c r="IG36" s="47"/>
      <c r="IH36" s="47"/>
      <c r="II36" s="47"/>
      <c r="IJ36" s="47"/>
      <c r="IK36" s="47"/>
      <c r="IL36" s="47"/>
      <c r="IM36" s="47"/>
      <c r="IN36" s="47"/>
      <c r="IO36" s="47"/>
      <c r="IP36" s="47"/>
      <c r="IQ36" s="47"/>
      <c r="IR36" s="47"/>
      <c r="IS36" s="47"/>
      <c r="IT36" s="47"/>
      <c r="IU36" s="47"/>
      <c r="IV36" s="47"/>
      <c r="IW36" s="47"/>
      <c r="IX36" s="47"/>
    </row>
    <row r="37" spans="1:258" s="48" customFormat="1" ht="45">
      <c r="A37" s="46"/>
      <c r="B37" s="52" t="s">
        <v>102</v>
      </c>
      <c r="C37" s="52" t="s">
        <v>115</v>
      </c>
      <c r="D37" s="52" t="s">
        <v>124</v>
      </c>
      <c r="E37" s="52" t="s">
        <v>147</v>
      </c>
      <c r="F37" s="52" t="s">
        <v>71</v>
      </c>
      <c r="G37" s="52">
        <v>10</v>
      </c>
      <c r="H37" s="52">
        <v>2141.42</v>
      </c>
      <c r="I37" s="52">
        <f t="shared" si="0"/>
        <v>5.3535500000000003</v>
      </c>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c r="EW37" s="47"/>
      <c r="EX37" s="47"/>
      <c r="EY37" s="47"/>
      <c r="EZ37" s="47"/>
      <c r="FA37" s="47"/>
      <c r="FB37" s="47"/>
      <c r="FC37" s="47"/>
      <c r="FD37" s="47"/>
      <c r="FE37" s="47"/>
      <c r="FF37" s="47"/>
      <c r="FG37" s="47"/>
      <c r="FH37" s="47"/>
      <c r="FI37" s="47"/>
      <c r="FJ37" s="47"/>
      <c r="FK37" s="47"/>
      <c r="FL37" s="47"/>
      <c r="FM37" s="47"/>
      <c r="FN37" s="47"/>
      <c r="FO37" s="47"/>
      <c r="FP37" s="47"/>
      <c r="FQ37" s="47"/>
      <c r="FR37" s="47"/>
      <c r="FS37" s="47"/>
      <c r="FT37" s="47"/>
      <c r="FU37" s="47"/>
      <c r="FV37" s="47"/>
      <c r="FW37" s="47"/>
      <c r="FX37" s="47"/>
      <c r="FY37" s="47"/>
      <c r="FZ37" s="47"/>
      <c r="GA37" s="47"/>
      <c r="GB37" s="47"/>
      <c r="GC37" s="47"/>
      <c r="GD37" s="47"/>
      <c r="GE37" s="47"/>
      <c r="GF37" s="47"/>
      <c r="GG37" s="47"/>
      <c r="GH37" s="47"/>
      <c r="GI37" s="47"/>
      <c r="GJ37" s="47"/>
      <c r="GK37" s="47"/>
      <c r="GL37" s="47"/>
      <c r="GM37" s="47"/>
      <c r="GN37" s="47"/>
      <c r="GO37" s="47"/>
      <c r="GP37" s="47"/>
      <c r="GQ37" s="47"/>
      <c r="GR37" s="47"/>
      <c r="GS37" s="47"/>
      <c r="GT37" s="47"/>
      <c r="GU37" s="47"/>
      <c r="GV37" s="47"/>
      <c r="GW37" s="47"/>
      <c r="GX37" s="47"/>
      <c r="GY37" s="47"/>
      <c r="GZ37" s="47"/>
      <c r="HA37" s="47"/>
      <c r="HB37" s="47"/>
      <c r="HC37" s="47"/>
      <c r="HD37" s="47"/>
      <c r="HE37" s="47"/>
      <c r="HF37" s="47"/>
      <c r="HG37" s="47"/>
      <c r="HH37" s="47"/>
      <c r="HI37" s="47"/>
      <c r="HJ37" s="47"/>
      <c r="HK37" s="47"/>
      <c r="HL37" s="47"/>
      <c r="HM37" s="47"/>
      <c r="HN37" s="47"/>
      <c r="HO37" s="47"/>
      <c r="HP37" s="47"/>
      <c r="HQ37" s="47"/>
      <c r="HR37" s="47"/>
      <c r="HS37" s="47"/>
      <c r="HT37" s="47"/>
      <c r="HU37" s="47"/>
      <c r="HV37" s="47"/>
      <c r="HW37" s="47"/>
      <c r="HX37" s="47"/>
      <c r="HY37" s="47"/>
      <c r="HZ37" s="47"/>
      <c r="IA37" s="47"/>
      <c r="IB37" s="47"/>
      <c r="IC37" s="47"/>
      <c r="ID37" s="47"/>
      <c r="IE37" s="47"/>
      <c r="IF37" s="47"/>
      <c r="IG37" s="47"/>
      <c r="IH37" s="47"/>
      <c r="II37" s="47"/>
      <c r="IJ37" s="47"/>
      <c r="IK37" s="47"/>
      <c r="IL37" s="47"/>
      <c r="IM37" s="47"/>
      <c r="IN37" s="47"/>
      <c r="IO37" s="47"/>
      <c r="IP37" s="47"/>
      <c r="IQ37" s="47"/>
      <c r="IR37" s="47"/>
      <c r="IS37" s="47"/>
      <c r="IT37" s="47"/>
      <c r="IU37" s="47"/>
      <c r="IV37" s="47"/>
      <c r="IW37" s="47"/>
      <c r="IX37" s="47"/>
    </row>
    <row r="38" spans="1:258" s="48" customFormat="1" ht="33.75">
      <c r="A38" s="46"/>
      <c r="B38" s="52" t="s">
        <v>102</v>
      </c>
      <c r="C38" s="52" t="s">
        <v>115</v>
      </c>
      <c r="D38" s="52" t="s">
        <v>121</v>
      </c>
      <c r="E38" s="52" t="s">
        <v>147</v>
      </c>
      <c r="F38" s="52" t="s">
        <v>71</v>
      </c>
      <c r="G38" s="52">
        <v>1</v>
      </c>
      <c r="H38" s="52">
        <v>214.14</v>
      </c>
      <c r="I38" s="52">
        <f t="shared" si="0"/>
        <v>5.3534999999999995</v>
      </c>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c r="FZ38" s="47"/>
      <c r="GA38" s="47"/>
      <c r="GB38" s="47"/>
      <c r="GC38" s="47"/>
      <c r="GD38" s="47"/>
      <c r="GE38" s="47"/>
      <c r="GF38" s="47"/>
      <c r="GG38" s="47"/>
      <c r="GH38" s="47"/>
      <c r="GI38" s="47"/>
      <c r="GJ38" s="47"/>
      <c r="GK38" s="47"/>
      <c r="GL38" s="47"/>
      <c r="GM38" s="47"/>
      <c r="GN38" s="47"/>
      <c r="GO38" s="47"/>
      <c r="GP38" s="47"/>
      <c r="GQ38" s="47"/>
      <c r="GR38" s="47"/>
      <c r="GS38" s="47"/>
      <c r="GT38" s="47"/>
      <c r="GU38" s="47"/>
      <c r="GV38" s="47"/>
      <c r="GW38" s="47"/>
      <c r="GX38" s="47"/>
      <c r="GY38" s="47"/>
      <c r="GZ38" s="47"/>
      <c r="HA38" s="47"/>
      <c r="HB38" s="47"/>
      <c r="HC38" s="47"/>
      <c r="HD38" s="47"/>
      <c r="HE38" s="47"/>
      <c r="HF38" s="47"/>
      <c r="HG38" s="47"/>
      <c r="HH38" s="47"/>
      <c r="HI38" s="47"/>
      <c r="HJ38" s="47"/>
      <c r="HK38" s="47"/>
      <c r="HL38" s="47"/>
      <c r="HM38" s="47"/>
      <c r="HN38" s="47"/>
      <c r="HO38" s="47"/>
      <c r="HP38" s="47"/>
      <c r="HQ38" s="47"/>
      <c r="HR38" s="47"/>
      <c r="HS38" s="47"/>
      <c r="HT38" s="47"/>
      <c r="HU38" s="47"/>
      <c r="HV38" s="47"/>
      <c r="HW38" s="47"/>
      <c r="HX38" s="47"/>
      <c r="HY38" s="47"/>
      <c r="HZ38" s="47"/>
      <c r="IA38" s="47"/>
      <c r="IB38" s="47"/>
      <c r="IC38" s="47"/>
      <c r="ID38" s="47"/>
      <c r="IE38" s="47"/>
      <c r="IF38" s="47"/>
      <c r="IG38" s="47"/>
      <c r="IH38" s="47"/>
      <c r="II38" s="47"/>
      <c r="IJ38" s="47"/>
      <c r="IK38" s="47"/>
      <c r="IL38" s="47"/>
      <c r="IM38" s="47"/>
      <c r="IN38" s="47"/>
      <c r="IO38" s="47"/>
      <c r="IP38" s="47"/>
      <c r="IQ38" s="47"/>
      <c r="IR38" s="47"/>
      <c r="IS38" s="47"/>
      <c r="IT38" s="47"/>
      <c r="IU38" s="47"/>
      <c r="IV38" s="47"/>
      <c r="IW38" s="47"/>
      <c r="IX38" s="47"/>
    </row>
    <row r="39" spans="1:258" s="48" customFormat="1" ht="67.5">
      <c r="A39" s="46"/>
      <c r="B39" s="52" t="s">
        <v>59</v>
      </c>
      <c r="C39" s="52" t="s">
        <v>116</v>
      </c>
      <c r="D39" s="52" t="s">
        <v>125</v>
      </c>
      <c r="E39" s="52" t="s">
        <v>148</v>
      </c>
      <c r="F39" s="52" t="s">
        <v>165</v>
      </c>
      <c r="G39" s="52">
        <v>1</v>
      </c>
      <c r="H39" s="52">
        <v>87.51</v>
      </c>
      <c r="I39" s="59">
        <f t="shared" si="0"/>
        <v>2.1877500000000003</v>
      </c>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c r="EW39" s="47"/>
      <c r="EX39" s="47"/>
      <c r="EY39" s="47"/>
      <c r="EZ39" s="47"/>
      <c r="FA39" s="47"/>
      <c r="FB39" s="47"/>
      <c r="FC39" s="47"/>
      <c r="FD39" s="47"/>
      <c r="FE39" s="47"/>
      <c r="FF39" s="47"/>
      <c r="FG39" s="47"/>
      <c r="FH39" s="47"/>
      <c r="FI39" s="47"/>
      <c r="FJ39" s="47"/>
      <c r="FK39" s="47"/>
      <c r="FL39" s="47"/>
      <c r="FM39" s="47"/>
      <c r="FN39" s="47"/>
      <c r="FO39" s="47"/>
      <c r="FP39" s="47"/>
      <c r="FQ39" s="47"/>
      <c r="FR39" s="47"/>
      <c r="FS39" s="47"/>
      <c r="FT39" s="47"/>
      <c r="FU39" s="47"/>
      <c r="FV39" s="47"/>
      <c r="FW39" s="47"/>
      <c r="FX39" s="47"/>
      <c r="FY39" s="47"/>
      <c r="FZ39" s="47"/>
      <c r="GA39" s="47"/>
      <c r="GB39" s="47"/>
      <c r="GC39" s="47"/>
      <c r="GD39" s="47"/>
      <c r="GE39" s="47"/>
      <c r="GF39" s="47"/>
      <c r="GG39" s="47"/>
      <c r="GH39" s="47"/>
      <c r="GI39" s="47"/>
      <c r="GJ39" s="47"/>
      <c r="GK39" s="47"/>
      <c r="GL39" s="47"/>
      <c r="GM39" s="47"/>
      <c r="GN39" s="47"/>
      <c r="GO39" s="47"/>
      <c r="GP39" s="47"/>
      <c r="GQ39" s="47"/>
      <c r="GR39" s="47"/>
      <c r="GS39" s="47"/>
      <c r="GT39" s="47"/>
      <c r="GU39" s="47"/>
      <c r="GV39" s="47"/>
      <c r="GW39" s="47"/>
      <c r="GX39" s="47"/>
      <c r="GY39" s="47"/>
      <c r="GZ39" s="47"/>
      <c r="HA39" s="47"/>
      <c r="HB39" s="47"/>
      <c r="HC39" s="47"/>
      <c r="HD39" s="47"/>
      <c r="HE39" s="47"/>
      <c r="HF39" s="47"/>
      <c r="HG39" s="47"/>
      <c r="HH39" s="47"/>
      <c r="HI39" s="47"/>
      <c r="HJ39" s="47"/>
      <c r="HK39" s="47"/>
      <c r="HL39" s="47"/>
      <c r="HM39" s="47"/>
      <c r="HN39" s="47"/>
      <c r="HO39" s="47"/>
      <c r="HP39" s="47"/>
      <c r="HQ39" s="47"/>
      <c r="HR39" s="47"/>
      <c r="HS39" s="47"/>
      <c r="HT39" s="47"/>
      <c r="HU39" s="47"/>
      <c r="HV39" s="47"/>
      <c r="HW39" s="47"/>
      <c r="HX39" s="47"/>
      <c r="HY39" s="47"/>
      <c r="HZ39" s="47"/>
      <c r="IA39" s="47"/>
      <c r="IB39" s="47"/>
      <c r="IC39" s="47"/>
      <c r="ID39" s="47"/>
      <c r="IE39" s="47"/>
      <c r="IF39" s="47"/>
      <c r="IG39" s="47"/>
      <c r="IH39" s="47"/>
      <c r="II39" s="47"/>
      <c r="IJ39" s="47"/>
      <c r="IK39" s="47"/>
      <c r="IL39" s="47"/>
      <c r="IM39" s="47"/>
      <c r="IN39" s="47"/>
      <c r="IO39" s="47"/>
      <c r="IP39" s="47"/>
      <c r="IQ39" s="47"/>
      <c r="IR39" s="47"/>
      <c r="IS39" s="47"/>
      <c r="IT39" s="47"/>
      <c r="IU39" s="47"/>
      <c r="IV39" s="47"/>
      <c r="IW39" s="47"/>
      <c r="IX39" s="47"/>
    </row>
    <row r="40" spans="1:258" s="48" customFormat="1" ht="56.25">
      <c r="A40" s="46"/>
      <c r="B40" s="52" t="s">
        <v>67</v>
      </c>
      <c r="C40" s="52" t="s">
        <v>114</v>
      </c>
      <c r="D40" s="52" t="s">
        <v>126</v>
      </c>
      <c r="E40" s="52" t="s">
        <v>146</v>
      </c>
      <c r="F40" s="52" t="s">
        <v>166</v>
      </c>
      <c r="G40" s="52">
        <v>1</v>
      </c>
      <c r="H40" s="52">
        <v>165.92</v>
      </c>
      <c r="I40" s="52">
        <f t="shared" si="0"/>
        <v>4.1479999999999997</v>
      </c>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47"/>
      <c r="HX40" s="47"/>
      <c r="HY40" s="47"/>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row>
    <row r="41" spans="1:258" s="48" customFormat="1" ht="78.75">
      <c r="A41" s="46"/>
      <c r="B41" s="52" t="s">
        <v>103</v>
      </c>
      <c r="C41" s="52" t="s">
        <v>112</v>
      </c>
      <c r="D41" s="52" t="s">
        <v>127</v>
      </c>
      <c r="E41" s="52" t="s">
        <v>149</v>
      </c>
      <c r="F41" s="52" t="s">
        <v>167</v>
      </c>
      <c r="G41" s="52">
        <v>1</v>
      </c>
      <c r="H41" s="52">
        <v>216.07</v>
      </c>
      <c r="I41" s="52">
        <f t="shared" si="0"/>
        <v>5.4017499999999998</v>
      </c>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c r="EW41" s="47"/>
      <c r="EX41" s="47"/>
      <c r="EY41" s="47"/>
      <c r="EZ41" s="47"/>
      <c r="FA41" s="47"/>
      <c r="FB41" s="47"/>
      <c r="FC41" s="47"/>
      <c r="FD41" s="47"/>
      <c r="FE41" s="47"/>
      <c r="FF41" s="47"/>
      <c r="FG41" s="47"/>
      <c r="FH41" s="47"/>
      <c r="FI41" s="47"/>
      <c r="FJ41" s="47"/>
      <c r="FK41" s="47"/>
      <c r="FL41" s="47"/>
      <c r="FM41" s="47"/>
      <c r="FN41" s="47"/>
      <c r="FO41" s="47"/>
      <c r="FP41" s="47"/>
      <c r="FQ41" s="47"/>
      <c r="FR41" s="47"/>
      <c r="FS41" s="47"/>
      <c r="FT41" s="47"/>
      <c r="FU41" s="47"/>
      <c r="FV41" s="47"/>
      <c r="FW41" s="47"/>
      <c r="FX41" s="47"/>
      <c r="FY41" s="47"/>
      <c r="FZ41" s="47"/>
      <c r="GA41" s="47"/>
      <c r="GB41" s="47"/>
      <c r="GC41" s="47"/>
      <c r="GD41" s="47"/>
      <c r="GE41" s="47"/>
      <c r="GF41" s="47"/>
      <c r="GG41" s="47"/>
      <c r="GH41" s="47"/>
      <c r="GI41" s="47"/>
      <c r="GJ41" s="47"/>
      <c r="GK41" s="47"/>
      <c r="GL41" s="47"/>
      <c r="GM41" s="47"/>
      <c r="GN41" s="47"/>
      <c r="GO41" s="47"/>
      <c r="GP41" s="47"/>
      <c r="GQ41" s="47"/>
      <c r="GR41" s="47"/>
      <c r="GS41" s="47"/>
      <c r="GT41" s="47"/>
      <c r="GU41" s="47"/>
      <c r="GV41" s="47"/>
      <c r="GW41" s="47"/>
      <c r="GX41" s="47"/>
      <c r="GY41" s="47"/>
      <c r="GZ41" s="47"/>
      <c r="HA41" s="47"/>
      <c r="HB41" s="47"/>
      <c r="HC41" s="47"/>
      <c r="HD41" s="47"/>
      <c r="HE41" s="47"/>
      <c r="HF41" s="47"/>
      <c r="HG41" s="47"/>
      <c r="HH41" s="47"/>
      <c r="HI41" s="47"/>
      <c r="HJ41" s="47"/>
      <c r="HK41" s="47"/>
      <c r="HL41" s="47"/>
      <c r="HM41" s="47"/>
      <c r="HN41" s="47"/>
      <c r="HO41" s="47"/>
      <c r="HP41" s="47"/>
      <c r="HQ41" s="47"/>
      <c r="HR41" s="47"/>
      <c r="HS41" s="47"/>
      <c r="HT41" s="47"/>
      <c r="HU41" s="47"/>
      <c r="HV41" s="47"/>
      <c r="HW41" s="47"/>
      <c r="HX41" s="47"/>
      <c r="HY41" s="47"/>
      <c r="HZ41" s="47"/>
      <c r="IA41" s="47"/>
      <c r="IB41" s="47"/>
      <c r="IC41" s="47"/>
      <c r="ID41" s="47"/>
      <c r="IE41" s="47"/>
      <c r="IF41" s="47"/>
      <c r="IG41" s="47"/>
      <c r="IH41" s="47"/>
      <c r="II41" s="47"/>
      <c r="IJ41" s="47"/>
      <c r="IK41" s="47"/>
      <c r="IL41" s="47"/>
      <c r="IM41" s="47"/>
      <c r="IN41" s="47"/>
      <c r="IO41" s="47"/>
      <c r="IP41" s="47"/>
      <c r="IQ41" s="47"/>
      <c r="IR41" s="47"/>
      <c r="IS41" s="47"/>
      <c r="IT41" s="47"/>
      <c r="IU41" s="47"/>
      <c r="IV41" s="47"/>
      <c r="IW41" s="47"/>
      <c r="IX41" s="47"/>
    </row>
    <row r="42" spans="1:258" s="48" customFormat="1" ht="78.75">
      <c r="A42" s="46"/>
      <c r="B42" s="52" t="s">
        <v>103</v>
      </c>
      <c r="C42" s="52" t="s">
        <v>112</v>
      </c>
      <c r="D42" s="52" t="s">
        <v>128</v>
      </c>
      <c r="E42" s="52" t="s">
        <v>149</v>
      </c>
      <c r="F42" s="52" t="s">
        <v>167</v>
      </c>
      <c r="G42" s="52">
        <v>5</v>
      </c>
      <c r="H42" s="52">
        <v>1080.3900000000001</v>
      </c>
      <c r="I42" s="52">
        <f t="shared" si="0"/>
        <v>5.4019500000000011</v>
      </c>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c r="EW42" s="47"/>
      <c r="EX42" s="47"/>
      <c r="EY42" s="47"/>
      <c r="EZ42" s="47"/>
      <c r="FA42" s="47"/>
      <c r="FB42" s="47"/>
      <c r="FC42" s="47"/>
      <c r="FD42" s="47"/>
      <c r="FE42" s="47"/>
      <c r="FF42" s="47"/>
      <c r="FG42" s="47"/>
      <c r="FH42" s="47"/>
      <c r="FI42" s="47"/>
      <c r="FJ42" s="47"/>
      <c r="FK42" s="47"/>
      <c r="FL42" s="47"/>
      <c r="FM42" s="47"/>
      <c r="FN42" s="47"/>
      <c r="FO42" s="47"/>
      <c r="FP42" s="47"/>
      <c r="FQ42" s="47"/>
      <c r="FR42" s="47"/>
      <c r="FS42" s="47"/>
      <c r="FT42" s="47"/>
      <c r="FU42" s="47"/>
      <c r="FV42" s="47"/>
      <c r="FW42" s="47"/>
      <c r="FX42" s="47"/>
      <c r="FY42" s="47"/>
      <c r="FZ42" s="47"/>
      <c r="GA42" s="47"/>
      <c r="GB42" s="47"/>
      <c r="GC42" s="47"/>
      <c r="GD42" s="47"/>
      <c r="GE42" s="47"/>
      <c r="GF42" s="47"/>
      <c r="GG42" s="47"/>
      <c r="GH42" s="47"/>
      <c r="GI42" s="47"/>
      <c r="GJ42" s="47"/>
      <c r="GK42" s="47"/>
      <c r="GL42" s="47"/>
      <c r="GM42" s="47"/>
      <c r="GN42" s="47"/>
      <c r="GO42" s="47"/>
      <c r="GP42" s="47"/>
      <c r="GQ42" s="47"/>
      <c r="GR42" s="47"/>
      <c r="GS42" s="47"/>
      <c r="GT42" s="47"/>
      <c r="GU42" s="47"/>
      <c r="GV42" s="47"/>
      <c r="GW42" s="47"/>
      <c r="GX42" s="47"/>
      <c r="GY42" s="47"/>
      <c r="GZ42" s="47"/>
      <c r="HA42" s="47"/>
      <c r="HB42" s="47"/>
      <c r="HC42" s="47"/>
      <c r="HD42" s="47"/>
      <c r="HE42" s="47"/>
      <c r="HF42" s="47"/>
      <c r="HG42" s="47"/>
      <c r="HH42" s="47"/>
      <c r="HI42" s="47"/>
      <c r="HJ42" s="47"/>
      <c r="HK42" s="47"/>
      <c r="HL42" s="47"/>
      <c r="HM42" s="47"/>
      <c r="HN42" s="47"/>
      <c r="HO42" s="47"/>
      <c r="HP42" s="47"/>
      <c r="HQ42" s="47"/>
      <c r="HR42" s="47"/>
      <c r="HS42" s="47"/>
      <c r="HT42" s="47"/>
      <c r="HU42" s="47"/>
      <c r="HV42" s="47"/>
      <c r="HW42" s="47"/>
      <c r="HX42" s="47"/>
      <c r="HY42" s="47"/>
      <c r="HZ42" s="47"/>
      <c r="IA42" s="47"/>
      <c r="IB42" s="47"/>
      <c r="IC42" s="47"/>
      <c r="ID42" s="47"/>
      <c r="IE42" s="47"/>
      <c r="IF42" s="47"/>
      <c r="IG42" s="47"/>
      <c r="IH42" s="47"/>
      <c r="II42" s="47"/>
      <c r="IJ42" s="47"/>
      <c r="IK42" s="47"/>
      <c r="IL42" s="47"/>
      <c r="IM42" s="47"/>
      <c r="IN42" s="47"/>
      <c r="IO42" s="47"/>
      <c r="IP42" s="47"/>
      <c r="IQ42" s="47"/>
      <c r="IR42" s="47"/>
      <c r="IS42" s="47"/>
      <c r="IT42" s="47"/>
      <c r="IU42" s="47"/>
      <c r="IV42" s="47"/>
      <c r="IW42" s="47"/>
      <c r="IX42" s="47"/>
    </row>
    <row r="43" spans="1:258" s="48" customFormat="1" ht="78.75">
      <c r="A43" s="46"/>
      <c r="B43" s="52" t="s">
        <v>103</v>
      </c>
      <c r="C43" s="52" t="s">
        <v>112</v>
      </c>
      <c r="D43" s="52" t="s">
        <v>129</v>
      </c>
      <c r="E43" s="52" t="s">
        <v>149</v>
      </c>
      <c r="F43" s="52" t="s">
        <v>167</v>
      </c>
      <c r="G43" s="52">
        <v>10</v>
      </c>
      <c r="H43" s="52">
        <v>2160.77</v>
      </c>
      <c r="I43" s="52">
        <f t="shared" si="0"/>
        <v>5.4019250000000003</v>
      </c>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c r="EW43" s="47"/>
      <c r="EX43" s="47"/>
      <c r="EY43" s="47"/>
      <c r="EZ43" s="47"/>
      <c r="FA43" s="47"/>
      <c r="FB43" s="47"/>
      <c r="FC43" s="47"/>
      <c r="FD43" s="47"/>
      <c r="FE43" s="47"/>
      <c r="FF43" s="47"/>
      <c r="FG43" s="47"/>
      <c r="FH43" s="47"/>
      <c r="FI43" s="47"/>
      <c r="FJ43" s="47"/>
      <c r="FK43" s="47"/>
      <c r="FL43" s="47"/>
      <c r="FM43" s="47"/>
      <c r="FN43" s="47"/>
      <c r="FO43" s="47"/>
      <c r="FP43" s="47"/>
      <c r="FQ43" s="47"/>
      <c r="FR43" s="47"/>
      <c r="FS43" s="47"/>
      <c r="FT43" s="47"/>
      <c r="FU43" s="47"/>
      <c r="FV43" s="47"/>
      <c r="FW43" s="47"/>
      <c r="FX43" s="47"/>
      <c r="FY43" s="47"/>
      <c r="FZ43" s="47"/>
      <c r="GA43" s="47"/>
      <c r="GB43" s="47"/>
      <c r="GC43" s="47"/>
      <c r="GD43" s="47"/>
      <c r="GE43" s="47"/>
      <c r="GF43" s="47"/>
      <c r="GG43" s="47"/>
      <c r="GH43" s="47"/>
      <c r="GI43" s="47"/>
      <c r="GJ43" s="47"/>
      <c r="GK43" s="47"/>
      <c r="GL43" s="47"/>
      <c r="GM43" s="47"/>
      <c r="GN43" s="47"/>
      <c r="GO43" s="47"/>
      <c r="GP43" s="47"/>
      <c r="GQ43" s="47"/>
      <c r="GR43" s="47"/>
      <c r="GS43" s="47"/>
      <c r="GT43" s="47"/>
      <c r="GU43" s="47"/>
      <c r="GV43" s="47"/>
      <c r="GW43" s="47"/>
      <c r="GX43" s="47"/>
      <c r="GY43" s="47"/>
      <c r="GZ43" s="47"/>
      <c r="HA43" s="47"/>
      <c r="HB43" s="47"/>
      <c r="HC43" s="47"/>
      <c r="HD43" s="47"/>
      <c r="HE43" s="47"/>
      <c r="HF43" s="47"/>
      <c r="HG43" s="47"/>
      <c r="HH43" s="47"/>
      <c r="HI43" s="47"/>
      <c r="HJ43" s="47"/>
      <c r="HK43" s="47"/>
      <c r="HL43" s="47"/>
      <c r="HM43" s="47"/>
      <c r="HN43" s="47"/>
      <c r="HO43" s="47"/>
      <c r="HP43" s="47"/>
      <c r="HQ43" s="47"/>
      <c r="HR43" s="47"/>
      <c r="HS43" s="47"/>
      <c r="HT43" s="47"/>
      <c r="HU43" s="47"/>
      <c r="HV43" s="47"/>
      <c r="HW43" s="47"/>
      <c r="HX43" s="47"/>
      <c r="HY43" s="47"/>
      <c r="HZ43" s="47"/>
      <c r="IA43" s="47"/>
      <c r="IB43" s="47"/>
      <c r="IC43" s="47"/>
      <c r="ID43" s="47"/>
      <c r="IE43" s="47"/>
      <c r="IF43" s="47"/>
      <c r="IG43" s="47"/>
      <c r="IH43" s="47"/>
      <c r="II43" s="47"/>
      <c r="IJ43" s="47"/>
      <c r="IK43" s="47"/>
      <c r="IL43" s="47"/>
      <c r="IM43" s="47"/>
      <c r="IN43" s="47"/>
      <c r="IO43" s="47"/>
      <c r="IP43" s="47"/>
      <c r="IQ43" s="47"/>
      <c r="IR43" s="47"/>
      <c r="IS43" s="47"/>
      <c r="IT43" s="47"/>
      <c r="IU43" s="47"/>
      <c r="IV43" s="47"/>
      <c r="IW43" s="47"/>
      <c r="IX43" s="47"/>
    </row>
    <row r="44" spans="1:258" s="48" customFormat="1" ht="90">
      <c r="A44" s="46"/>
      <c r="B44" s="52" t="s">
        <v>104</v>
      </c>
      <c r="C44" s="52" t="s">
        <v>112</v>
      </c>
      <c r="D44" s="52" t="s">
        <v>130</v>
      </c>
      <c r="E44" s="52" t="s">
        <v>150</v>
      </c>
      <c r="F44" s="52" t="s">
        <v>168</v>
      </c>
      <c r="G44" s="52">
        <v>1</v>
      </c>
      <c r="H44" s="52">
        <v>161.41</v>
      </c>
      <c r="I44" s="52">
        <f t="shared" si="0"/>
        <v>4.0352499999999996</v>
      </c>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c r="EY44" s="47"/>
      <c r="EZ44" s="47"/>
      <c r="FA44" s="47"/>
      <c r="FB44" s="47"/>
      <c r="FC44" s="47"/>
      <c r="FD44" s="47"/>
      <c r="FE44" s="47"/>
      <c r="FF44" s="47"/>
      <c r="FG44" s="47"/>
      <c r="FH44" s="47"/>
      <c r="FI44" s="47"/>
      <c r="FJ44" s="47"/>
      <c r="FK44" s="47"/>
      <c r="FL44" s="47"/>
      <c r="FM44" s="47"/>
      <c r="FN44" s="47"/>
      <c r="FO44" s="47"/>
      <c r="FP44" s="47"/>
      <c r="FQ44" s="47"/>
      <c r="FR44" s="47"/>
      <c r="FS44" s="47"/>
      <c r="FT44" s="47"/>
      <c r="FU44" s="47"/>
      <c r="FV44" s="47"/>
      <c r="FW44" s="47"/>
      <c r="FX44" s="47"/>
      <c r="FY44" s="47"/>
      <c r="FZ44" s="47"/>
      <c r="GA44" s="47"/>
      <c r="GB44" s="47"/>
      <c r="GC44" s="47"/>
      <c r="GD44" s="47"/>
      <c r="GE44" s="47"/>
      <c r="GF44" s="47"/>
      <c r="GG44" s="47"/>
      <c r="GH44" s="47"/>
      <c r="GI44" s="47"/>
      <c r="GJ44" s="47"/>
      <c r="GK44" s="47"/>
      <c r="GL44" s="47"/>
      <c r="GM44" s="47"/>
      <c r="GN44" s="47"/>
      <c r="GO44" s="47"/>
      <c r="GP44" s="47"/>
      <c r="GQ44" s="47"/>
      <c r="GR44" s="47"/>
      <c r="GS44" s="47"/>
      <c r="GT44" s="47"/>
      <c r="GU44" s="47"/>
      <c r="GV44" s="47"/>
      <c r="GW44" s="47"/>
      <c r="GX44" s="47"/>
      <c r="GY44" s="47"/>
      <c r="GZ44" s="47"/>
      <c r="HA44" s="47"/>
      <c r="HB44" s="47"/>
      <c r="HC44" s="47"/>
      <c r="HD44" s="47"/>
      <c r="HE44" s="47"/>
      <c r="HF44" s="47"/>
      <c r="HG44" s="47"/>
      <c r="HH44" s="47"/>
      <c r="HI44" s="47"/>
      <c r="HJ44" s="47"/>
      <c r="HK44" s="47"/>
      <c r="HL44" s="47"/>
      <c r="HM44" s="47"/>
      <c r="HN44" s="47"/>
      <c r="HO44" s="47"/>
      <c r="HP44" s="47"/>
      <c r="HQ44" s="47"/>
      <c r="HR44" s="47"/>
      <c r="HS44" s="47"/>
      <c r="HT44" s="47"/>
      <c r="HU44" s="47"/>
      <c r="HV44" s="47"/>
      <c r="HW44" s="47"/>
      <c r="HX44" s="47"/>
      <c r="HY44" s="47"/>
      <c r="HZ44" s="47"/>
      <c r="IA44" s="47"/>
      <c r="IB44" s="47"/>
      <c r="IC44" s="47"/>
      <c r="ID44" s="47"/>
      <c r="IE44" s="47"/>
      <c r="IF44" s="47"/>
      <c r="IG44" s="47"/>
      <c r="IH44" s="47"/>
      <c r="II44" s="47"/>
      <c r="IJ44" s="47"/>
      <c r="IK44" s="47"/>
      <c r="IL44" s="47"/>
      <c r="IM44" s="47"/>
      <c r="IN44" s="47"/>
      <c r="IO44" s="47"/>
      <c r="IP44" s="47"/>
      <c r="IQ44" s="47"/>
      <c r="IR44" s="47"/>
      <c r="IS44" s="47"/>
      <c r="IT44" s="47"/>
      <c r="IU44" s="47"/>
      <c r="IV44" s="47"/>
      <c r="IW44" s="47"/>
      <c r="IX44" s="47"/>
    </row>
    <row r="45" spans="1:258" s="48" customFormat="1" ht="56.25">
      <c r="A45" s="46"/>
      <c r="B45" s="52" t="s">
        <v>105</v>
      </c>
      <c r="C45" s="52" t="s">
        <v>117</v>
      </c>
      <c r="D45" s="52" t="s">
        <v>122</v>
      </c>
      <c r="E45" s="52" t="s">
        <v>151</v>
      </c>
      <c r="F45" s="52" t="s">
        <v>169</v>
      </c>
      <c r="G45" s="52">
        <v>5</v>
      </c>
      <c r="H45" s="52">
        <v>1080.3900000000001</v>
      </c>
      <c r="I45" s="52">
        <f t="shared" si="0"/>
        <v>5.4019500000000011</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c r="EY45" s="47"/>
      <c r="EZ45" s="47"/>
      <c r="FA45" s="47"/>
      <c r="FB45" s="47"/>
      <c r="FC45" s="47"/>
      <c r="FD45" s="47"/>
      <c r="FE45" s="47"/>
      <c r="FF45" s="47"/>
      <c r="FG45" s="47"/>
      <c r="FH45" s="47"/>
      <c r="FI45" s="47"/>
      <c r="FJ45" s="47"/>
      <c r="FK45" s="47"/>
      <c r="FL45" s="47"/>
      <c r="FM45" s="47"/>
      <c r="FN45" s="47"/>
      <c r="FO45" s="47"/>
      <c r="FP45" s="47"/>
      <c r="FQ45" s="47"/>
      <c r="FR45" s="47"/>
      <c r="FS45" s="47"/>
      <c r="FT45" s="47"/>
      <c r="FU45" s="47"/>
      <c r="FV45" s="47"/>
      <c r="FW45" s="47"/>
      <c r="FX45" s="47"/>
      <c r="FY45" s="47"/>
      <c r="FZ45" s="47"/>
      <c r="GA45" s="47"/>
      <c r="GB45" s="47"/>
      <c r="GC45" s="47"/>
      <c r="GD45" s="47"/>
      <c r="GE45" s="47"/>
      <c r="GF45" s="47"/>
      <c r="GG45" s="47"/>
      <c r="GH45" s="47"/>
      <c r="GI45" s="47"/>
      <c r="GJ45" s="47"/>
      <c r="GK45" s="47"/>
      <c r="GL45" s="47"/>
      <c r="GM45" s="47"/>
      <c r="GN45" s="47"/>
      <c r="GO45" s="47"/>
      <c r="GP45" s="47"/>
      <c r="GQ45" s="47"/>
      <c r="GR45" s="47"/>
      <c r="GS45" s="47"/>
      <c r="GT45" s="47"/>
      <c r="GU45" s="47"/>
      <c r="GV45" s="47"/>
      <c r="GW45" s="47"/>
      <c r="GX45" s="47"/>
      <c r="GY45" s="47"/>
      <c r="GZ45" s="47"/>
      <c r="HA45" s="47"/>
      <c r="HB45" s="47"/>
      <c r="HC45" s="47"/>
      <c r="HD45" s="47"/>
      <c r="HE45" s="47"/>
      <c r="HF45" s="47"/>
      <c r="HG45" s="47"/>
      <c r="HH45" s="47"/>
      <c r="HI45" s="47"/>
      <c r="HJ45" s="47"/>
      <c r="HK45" s="47"/>
      <c r="HL45" s="47"/>
      <c r="HM45" s="47"/>
      <c r="HN45" s="47"/>
      <c r="HO45" s="47"/>
      <c r="HP45" s="47"/>
      <c r="HQ45" s="47"/>
      <c r="HR45" s="47"/>
      <c r="HS45" s="47"/>
      <c r="HT45" s="47"/>
      <c r="HU45" s="47"/>
      <c r="HV45" s="47"/>
      <c r="HW45" s="47"/>
      <c r="HX45" s="47"/>
      <c r="HY45" s="47"/>
      <c r="HZ45" s="47"/>
      <c r="IA45" s="47"/>
      <c r="IB45" s="47"/>
      <c r="IC45" s="47"/>
      <c r="ID45" s="47"/>
      <c r="IE45" s="47"/>
      <c r="IF45" s="47"/>
      <c r="IG45" s="47"/>
      <c r="IH45" s="47"/>
      <c r="II45" s="47"/>
      <c r="IJ45" s="47"/>
      <c r="IK45" s="47"/>
      <c r="IL45" s="47"/>
      <c r="IM45" s="47"/>
      <c r="IN45" s="47"/>
      <c r="IO45" s="47"/>
      <c r="IP45" s="47"/>
      <c r="IQ45" s="47"/>
      <c r="IR45" s="47"/>
      <c r="IS45" s="47"/>
      <c r="IT45" s="47"/>
      <c r="IU45" s="47"/>
      <c r="IV45" s="47"/>
      <c r="IW45" s="47"/>
      <c r="IX45" s="47"/>
    </row>
    <row r="46" spans="1:258" s="48" customFormat="1" ht="56.25">
      <c r="A46" s="46"/>
      <c r="B46" s="52" t="s">
        <v>105</v>
      </c>
      <c r="C46" s="52" t="s">
        <v>117</v>
      </c>
      <c r="D46" s="52" t="s">
        <v>121</v>
      </c>
      <c r="E46" s="52" t="s">
        <v>151</v>
      </c>
      <c r="F46" s="52" t="s">
        <v>169</v>
      </c>
      <c r="G46" s="52">
        <v>1</v>
      </c>
      <c r="H46" s="52">
        <v>216.07</v>
      </c>
      <c r="I46" s="52">
        <f t="shared" si="0"/>
        <v>5.4017499999999998</v>
      </c>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c r="FZ46" s="47"/>
      <c r="GA46" s="47"/>
      <c r="GB46" s="47"/>
      <c r="GC46" s="47"/>
      <c r="GD46" s="47"/>
      <c r="GE46" s="47"/>
      <c r="GF46" s="47"/>
      <c r="GG46" s="47"/>
      <c r="GH46" s="47"/>
      <c r="GI46" s="47"/>
      <c r="GJ46" s="47"/>
      <c r="GK46" s="47"/>
      <c r="GL46" s="47"/>
      <c r="GM46" s="47"/>
      <c r="GN46" s="47"/>
      <c r="GO46" s="47"/>
      <c r="GP46" s="47"/>
      <c r="GQ46" s="47"/>
      <c r="GR46" s="47"/>
      <c r="GS46" s="47"/>
      <c r="GT46" s="47"/>
      <c r="GU46" s="47"/>
      <c r="GV46" s="47"/>
      <c r="GW46" s="47"/>
      <c r="GX46" s="47"/>
      <c r="GY46" s="47"/>
      <c r="GZ46" s="47"/>
      <c r="HA46" s="47"/>
      <c r="HB46" s="47"/>
      <c r="HC46" s="47"/>
      <c r="HD46" s="47"/>
      <c r="HE46" s="47"/>
      <c r="HF46" s="47"/>
      <c r="HG46" s="47"/>
      <c r="HH46" s="47"/>
      <c r="HI46" s="47"/>
      <c r="HJ46" s="47"/>
      <c r="HK46" s="47"/>
      <c r="HL46" s="47"/>
      <c r="HM46" s="47"/>
      <c r="HN46" s="47"/>
      <c r="HO46" s="47"/>
      <c r="HP46" s="47"/>
      <c r="HQ46" s="47"/>
      <c r="HR46" s="47"/>
      <c r="HS46" s="47"/>
      <c r="HT46" s="47"/>
      <c r="HU46" s="47"/>
      <c r="HV46" s="47"/>
      <c r="HW46" s="47"/>
      <c r="HX46" s="47"/>
      <c r="HY46" s="47"/>
      <c r="HZ46" s="47"/>
      <c r="IA46" s="47"/>
      <c r="IB46" s="47"/>
      <c r="IC46" s="47"/>
      <c r="ID46" s="47"/>
      <c r="IE46" s="47"/>
      <c r="IF46" s="47"/>
      <c r="IG46" s="47"/>
      <c r="IH46" s="47"/>
      <c r="II46" s="47"/>
      <c r="IJ46" s="47"/>
      <c r="IK46" s="47"/>
      <c r="IL46" s="47"/>
      <c r="IM46" s="47"/>
      <c r="IN46" s="47"/>
      <c r="IO46" s="47"/>
      <c r="IP46" s="47"/>
      <c r="IQ46" s="47"/>
      <c r="IR46" s="47"/>
      <c r="IS46" s="47"/>
      <c r="IT46" s="47"/>
      <c r="IU46" s="47"/>
      <c r="IV46" s="47"/>
      <c r="IW46" s="47"/>
      <c r="IX46" s="47"/>
    </row>
    <row r="47" spans="1:258" s="48" customFormat="1" ht="101.25">
      <c r="A47" s="46"/>
      <c r="B47" s="52" t="s">
        <v>106</v>
      </c>
      <c r="C47" s="52" t="s">
        <v>112</v>
      </c>
      <c r="D47" s="52" t="s">
        <v>131</v>
      </c>
      <c r="E47" s="52" t="s">
        <v>152</v>
      </c>
      <c r="F47" s="52" t="s">
        <v>170</v>
      </c>
      <c r="G47" s="52">
        <v>10</v>
      </c>
      <c r="H47" s="52">
        <v>2339.5700000000002</v>
      </c>
      <c r="I47" s="52">
        <f t="shared" si="0"/>
        <v>5.8489250000000004</v>
      </c>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47"/>
      <c r="HX47" s="47"/>
      <c r="HY47" s="47"/>
      <c r="HZ47" s="47"/>
      <c r="IA47" s="47"/>
      <c r="IB47" s="47"/>
      <c r="IC47" s="47"/>
      <c r="ID47" s="47"/>
      <c r="IE47" s="47"/>
      <c r="IF47" s="47"/>
      <c r="IG47" s="47"/>
      <c r="IH47" s="47"/>
      <c r="II47" s="47"/>
      <c r="IJ47" s="47"/>
      <c r="IK47" s="47"/>
      <c r="IL47" s="47"/>
      <c r="IM47" s="47"/>
      <c r="IN47" s="47"/>
      <c r="IO47" s="47"/>
      <c r="IP47" s="47"/>
      <c r="IQ47" s="47"/>
      <c r="IR47" s="47"/>
      <c r="IS47" s="47"/>
      <c r="IT47" s="47"/>
      <c r="IU47" s="47"/>
      <c r="IV47" s="47"/>
      <c r="IW47" s="47"/>
      <c r="IX47" s="47"/>
    </row>
    <row r="48" spans="1:258" s="48" customFormat="1" ht="101.25">
      <c r="A48" s="46"/>
      <c r="B48" s="52" t="s">
        <v>106</v>
      </c>
      <c r="C48" s="52" t="s">
        <v>112</v>
      </c>
      <c r="D48" s="52" t="s">
        <v>132</v>
      </c>
      <c r="E48" s="52" t="s">
        <v>152</v>
      </c>
      <c r="F48" s="52" t="s">
        <v>170</v>
      </c>
      <c r="G48" s="52">
        <v>5</v>
      </c>
      <c r="H48" s="52">
        <v>1169.79</v>
      </c>
      <c r="I48" s="52">
        <f t="shared" si="0"/>
        <v>5.8489500000000003</v>
      </c>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47"/>
      <c r="FG48" s="47"/>
      <c r="FH48" s="47"/>
      <c r="FI48" s="47"/>
      <c r="FJ48" s="47"/>
      <c r="FK48" s="47"/>
      <c r="FL48" s="47"/>
      <c r="FM48" s="47"/>
      <c r="FN48" s="47"/>
      <c r="FO48" s="47"/>
      <c r="FP48" s="47"/>
      <c r="FQ48" s="47"/>
      <c r="FR48" s="47"/>
      <c r="FS48" s="47"/>
      <c r="FT48" s="47"/>
      <c r="FU48" s="47"/>
      <c r="FV48" s="47"/>
      <c r="FW48" s="47"/>
      <c r="FX48" s="47"/>
      <c r="FY48" s="47"/>
      <c r="FZ48" s="47"/>
      <c r="GA48" s="47"/>
      <c r="GB48" s="47"/>
      <c r="GC48" s="47"/>
      <c r="GD48" s="47"/>
      <c r="GE48" s="47"/>
      <c r="GF48" s="47"/>
      <c r="GG48" s="47"/>
      <c r="GH48" s="47"/>
      <c r="GI48" s="47"/>
      <c r="GJ48" s="47"/>
      <c r="GK48" s="47"/>
      <c r="GL48" s="47"/>
      <c r="GM48" s="47"/>
      <c r="GN48" s="47"/>
      <c r="GO48" s="47"/>
      <c r="GP48" s="47"/>
      <c r="GQ48" s="47"/>
      <c r="GR48" s="47"/>
      <c r="GS48" s="47"/>
      <c r="GT48" s="47"/>
      <c r="GU48" s="47"/>
      <c r="GV48" s="47"/>
      <c r="GW48" s="47"/>
      <c r="GX48" s="47"/>
      <c r="GY48" s="47"/>
      <c r="GZ48" s="47"/>
      <c r="HA48" s="47"/>
      <c r="HB48" s="47"/>
      <c r="HC48" s="47"/>
      <c r="HD48" s="47"/>
      <c r="HE48" s="47"/>
      <c r="HF48" s="47"/>
      <c r="HG48" s="47"/>
      <c r="HH48" s="47"/>
      <c r="HI48" s="47"/>
      <c r="HJ48" s="47"/>
      <c r="HK48" s="47"/>
      <c r="HL48" s="47"/>
      <c r="HM48" s="47"/>
      <c r="HN48" s="47"/>
      <c r="HO48" s="47"/>
      <c r="HP48" s="47"/>
      <c r="HQ48" s="47"/>
      <c r="HR48" s="47"/>
      <c r="HS48" s="47"/>
      <c r="HT48" s="47"/>
      <c r="HU48" s="47"/>
      <c r="HV48" s="47"/>
      <c r="HW48" s="47"/>
      <c r="HX48" s="47"/>
      <c r="HY48" s="47"/>
      <c r="HZ48" s="47"/>
      <c r="IA48" s="47"/>
      <c r="IB48" s="47"/>
      <c r="IC48" s="47"/>
      <c r="ID48" s="47"/>
      <c r="IE48" s="47"/>
      <c r="IF48" s="47"/>
      <c r="IG48" s="47"/>
      <c r="IH48" s="47"/>
      <c r="II48" s="47"/>
      <c r="IJ48" s="47"/>
      <c r="IK48" s="47"/>
      <c r="IL48" s="47"/>
      <c r="IM48" s="47"/>
      <c r="IN48" s="47"/>
      <c r="IO48" s="47"/>
      <c r="IP48" s="47"/>
      <c r="IQ48" s="47"/>
      <c r="IR48" s="47"/>
      <c r="IS48" s="47"/>
      <c r="IT48" s="47"/>
      <c r="IU48" s="47"/>
      <c r="IV48" s="47"/>
      <c r="IW48" s="47"/>
      <c r="IX48" s="47"/>
    </row>
    <row r="49" spans="1:258" s="48" customFormat="1" ht="101.25">
      <c r="A49" s="46"/>
      <c r="B49" s="52" t="s">
        <v>106</v>
      </c>
      <c r="C49" s="52" t="s">
        <v>112</v>
      </c>
      <c r="D49" s="52" t="s">
        <v>130</v>
      </c>
      <c r="E49" s="52" t="s">
        <v>152</v>
      </c>
      <c r="F49" s="52" t="s">
        <v>170</v>
      </c>
      <c r="G49" s="52">
        <v>1</v>
      </c>
      <c r="H49" s="52">
        <v>233.96</v>
      </c>
      <c r="I49" s="52">
        <f t="shared" si="0"/>
        <v>5.8490000000000002</v>
      </c>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47"/>
      <c r="HX49" s="47"/>
      <c r="HY49" s="47"/>
      <c r="HZ49" s="47"/>
      <c r="IA49" s="47"/>
      <c r="IB49" s="47"/>
      <c r="IC49" s="47"/>
      <c r="ID49" s="47"/>
      <c r="IE49" s="47"/>
      <c r="IF49" s="47"/>
      <c r="IG49" s="47"/>
      <c r="IH49" s="47"/>
      <c r="II49" s="47"/>
      <c r="IJ49" s="47"/>
      <c r="IK49" s="47"/>
      <c r="IL49" s="47"/>
      <c r="IM49" s="47"/>
      <c r="IN49" s="47"/>
      <c r="IO49" s="47"/>
      <c r="IP49" s="47"/>
      <c r="IQ49" s="47"/>
      <c r="IR49" s="47"/>
      <c r="IS49" s="47"/>
      <c r="IT49" s="47"/>
      <c r="IU49" s="47"/>
      <c r="IV49" s="47"/>
      <c r="IW49" s="47"/>
      <c r="IX49" s="47"/>
    </row>
    <row r="50" spans="1:258" s="48" customFormat="1" ht="101.25">
      <c r="A50" s="46"/>
      <c r="B50" s="52" t="s">
        <v>106</v>
      </c>
      <c r="C50" s="52" t="s">
        <v>112</v>
      </c>
      <c r="D50" s="52" t="s">
        <v>133</v>
      </c>
      <c r="E50" s="52" t="s">
        <v>152</v>
      </c>
      <c r="F50" s="52" t="s">
        <v>170</v>
      </c>
      <c r="G50" s="52">
        <v>50</v>
      </c>
      <c r="H50" s="52">
        <v>11697.86</v>
      </c>
      <c r="I50" s="52">
        <f t="shared" si="0"/>
        <v>5.8489300000000002</v>
      </c>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c r="EY50" s="47"/>
      <c r="EZ50" s="47"/>
      <c r="FA50" s="47"/>
      <c r="FB50" s="47"/>
      <c r="FC50" s="47"/>
      <c r="FD50" s="47"/>
      <c r="FE50" s="47"/>
      <c r="FF50" s="47"/>
      <c r="FG50" s="47"/>
      <c r="FH50" s="47"/>
      <c r="FI50" s="47"/>
      <c r="FJ50" s="47"/>
      <c r="FK50" s="47"/>
      <c r="FL50" s="47"/>
      <c r="FM50" s="47"/>
      <c r="FN50" s="47"/>
      <c r="FO50" s="47"/>
      <c r="FP50" s="47"/>
      <c r="FQ50" s="47"/>
      <c r="FR50" s="47"/>
      <c r="FS50" s="47"/>
      <c r="FT50" s="47"/>
      <c r="FU50" s="47"/>
      <c r="FV50" s="47"/>
      <c r="FW50" s="47"/>
      <c r="FX50" s="47"/>
      <c r="FY50" s="47"/>
      <c r="FZ50" s="47"/>
      <c r="GA50" s="47"/>
      <c r="GB50" s="47"/>
      <c r="GC50" s="47"/>
      <c r="GD50" s="47"/>
      <c r="GE50" s="47"/>
      <c r="GF50" s="47"/>
      <c r="GG50" s="47"/>
      <c r="GH50" s="47"/>
      <c r="GI50" s="47"/>
      <c r="GJ50" s="47"/>
      <c r="GK50" s="47"/>
      <c r="GL50" s="47"/>
      <c r="GM50" s="47"/>
      <c r="GN50" s="47"/>
      <c r="GO50" s="47"/>
      <c r="GP50" s="47"/>
      <c r="GQ50" s="47"/>
      <c r="GR50" s="47"/>
      <c r="GS50" s="47"/>
      <c r="GT50" s="47"/>
      <c r="GU50" s="47"/>
      <c r="GV50" s="47"/>
      <c r="GW50" s="47"/>
      <c r="GX50" s="47"/>
      <c r="GY50" s="47"/>
      <c r="GZ50" s="47"/>
      <c r="HA50" s="47"/>
      <c r="HB50" s="47"/>
      <c r="HC50" s="47"/>
      <c r="HD50" s="47"/>
      <c r="HE50" s="47"/>
      <c r="HF50" s="47"/>
      <c r="HG50" s="47"/>
      <c r="HH50" s="47"/>
      <c r="HI50" s="47"/>
      <c r="HJ50" s="47"/>
      <c r="HK50" s="47"/>
      <c r="HL50" s="47"/>
      <c r="HM50" s="47"/>
      <c r="HN50" s="47"/>
      <c r="HO50" s="47"/>
      <c r="HP50" s="47"/>
      <c r="HQ50" s="47"/>
      <c r="HR50" s="47"/>
      <c r="HS50" s="47"/>
      <c r="HT50" s="47"/>
      <c r="HU50" s="47"/>
      <c r="HV50" s="47"/>
      <c r="HW50" s="47"/>
      <c r="HX50" s="47"/>
      <c r="HY50" s="47"/>
      <c r="HZ50" s="47"/>
      <c r="IA50" s="47"/>
      <c r="IB50" s="47"/>
      <c r="IC50" s="47"/>
      <c r="ID50" s="47"/>
      <c r="IE50" s="47"/>
      <c r="IF50" s="47"/>
      <c r="IG50" s="47"/>
      <c r="IH50" s="47"/>
      <c r="II50" s="47"/>
      <c r="IJ50" s="47"/>
      <c r="IK50" s="47"/>
      <c r="IL50" s="47"/>
      <c r="IM50" s="47"/>
      <c r="IN50" s="47"/>
      <c r="IO50" s="47"/>
      <c r="IP50" s="47"/>
      <c r="IQ50" s="47"/>
      <c r="IR50" s="47"/>
      <c r="IS50" s="47"/>
      <c r="IT50" s="47"/>
      <c r="IU50" s="47"/>
      <c r="IV50" s="47"/>
      <c r="IW50" s="47"/>
      <c r="IX50" s="47"/>
    </row>
    <row r="51" spans="1:258" s="48" customFormat="1" ht="56.25">
      <c r="A51" s="46"/>
      <c r="B51" s="52" t="s">
        <v>72</v>
      </c>
      <c r="C51" s="52" t="s">
        <v>112</v>
      </c>
      <c r="D51" s="52" t="s">
        <v>134</v>
      </c>
      <c r="E51" s="52" t="s">
        <v>153</v>
      </c>
      <c r="F51" s="52" t="s">
        <v>171</v>
      </c>
      <c r="G51" s="52">
        <v>50</v>
      </c>
      <c r="H51" s="52">
        <v>8436.5400000000009</v>
      </c>
      <c r="I51" s="52">
        <f t="shared" si="0"/>
        <v>4.2182700000000004</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c r="EY51" s="47"/>
      <c r="EZ51" s="47"/>
      <c r="FA51" s="47"/>
      <c r="FB51" s="47"/>
      <c r="FC51" s="47"/>
      <c r="FD51" s="47"/>
      <c r="FE51" s="47"/>
      <c r="FF51" s="47"/>
      <c r="FG51" s="47"/>
      <c r="FH51" s="47"/>
      <c r="FI51" s="47"/>
      <c r="FJ51" s="47"/>
      <c r="FK51" s="47"/>
      <c r="FL51" s="47"/>
      <c r="FM51" s="47"/>
      <c r="FN51" s="47"/>
      <c r="FO51" s="47"/>
      <c r="FP51" s="47"/>
      <c r="FQ51" s="47"/>
      <c r="FR51" s="47"/>
      <c r="FS51" s="47"/>
      <c r="FT51" s="47"/>
      <c r="FU51" s="47"/>
      <c r="FV51" s="47"/>
      <c r="FW51" s="47"/>
      <c r="FX51" s="47"/>
      <c r="FY51" s="47"/>
      <c r="FZ51" s="47"/>
      <c r="GA51" s="47"/>
      <c r="GB51" s="47"/>
      <c r="GC51" s="47"/>
      <c r="GD51" s="47"/>
      <c r="GE51" s="47"/>
      <c r="GF51" s="47"/>
      <c r="GG51" s="47"/>
      <c r="GH51" s="47"/>
      <c r="GI51" s="47"/>
      <c r="GJ51" s="47"/>
      <c r="GK51" s="47"/>
      <c r="GL51" s="47"/>
      <c r="GM51" s="47"/>
      <c r="GN51" s="47"/>
      <c r="GO51" s="47"/>
      <c r="GP51" s="47"/>
      <c r="GQ51" s="47"/>
      <c r="GR51" s="47"/>
      <c r="GS51" s="47"/>
      <c r="GT51" s="47"/>
      <c r="GU51" s="47"/>
      <c r="GV51" s="47"/>
      <c r="GW51" s="47"/>
      <c r="GX51" s="47"/>
      <c r="GY51" s="47"/>
      <c r="GZ51" s="47"/>
      <c r="HA51" s="47"/>
      <c r="HB51" s="47"/>
      <c r="HC51" s="47"/>
      <c r="HD51" s="47"/>
      <c r="HE51" s="47"/>
      <c r="HF51" s="47"/>
      <c r="HG51" s="47"/>
      <c r="HH51" s="47"/>
      <c r="HI51" s="47"/>
      <c r="HJ51" s="47"/>
      <c r="HK51" s="47"/>
      <c r="HL51" s="47"/>
      <c r="HM51" s="47"/>
      <c r="HN51" s="47"/>
      <c r="HO51" s="47"/>
      <c r="HP51" s="47"/>
      <c r="HQ51" s="47"/>
      <c r="HR51" s="47"/>
      <c r="HS51" s="47"/>
      <c r="HT51" s="47"/>
      <c r="HU51" s="47"/>
      <c r="HV51" s="47"/>
      <c r="HW51" s="47"/>
      <c r="HX51" s="47"/>
      <c r="HY51" s="47"/>
      <c r="HZ51" s="47"/>
      <c r="IA51" s="47"/>
      <c r="IB51" s="47"/>
      <c r="IC51" s="47"/>
      <c r="ID51" s="47"/>
      <c r="IE51" s="47"/>
      <c r="IF51" s="47"/>
      <c r="IG51" s="47"/>
      <c r="IH51" s="47"/>
      <c r="II51" s="47"/>
      <c r="IJ51" s="47"/>
      <c r="IK51" s="47"/>
      <c r="IL51" s="47"/>
      <c r="IM51" s="47"/>
      <c r="IN51" s="47"/>
      <c r="IO51" s="47"/>
      <c r="IP51" s="47"/>
      <c r="IQ51" s="47"/>
      <c r="IR51" s="47"/>
      <c r="IS51" s="47"/>
      <c r="IT51" s="47"/>
      <c r="IU51" s="47"/>
      <c r="IV51" s="47"/>
      <c r="IW51" s="47"/>
      <c r="IX51" s="47"/>
    </row>
    <row r="52" spans="1:258" s="48" customFormat="1" ht="56.25">
      <c r="A52" s="46"/>
      <c r="B52" s="52" t="s">
        <v>72</v>
      </c>
      <c r="C52" s="52" t="s">
        <v>112</v>
      </c>
      <c r="D52" s="52" t="s">
        <v>135</v>
      </c>
      <c r="E52" s="52" t="s">
        <v>153</v>
      </c>
      <c r="F52" s="52" t="s">
        <v>171</v>
      </c>
      <c r="G52" s="52">
        <v>10</v>
      </c>
      <c r="H52" s="52">
        <v>1971.26</v>
      </c>
      <c r="I52" s="52">
        <f t="shared" si="0"/>
        <v>4.9281500000000005</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c r="EY52" s="47"/>
      <c r="EZ52" s="47"/>
      <c r="FA52" s="47"/>
      <c r="FB52" s="47"/>
      <c r="FC52" s="47"/>
      <c r="FD52" s="47"/>
      <c r="FE52" s="47"/>
      <c r="FF52" s="47"/>
      <c r="FG52" s="47"/>
      <c r="FH52" s="47"/>
      <c r="FI52" s="47"/>
      <c r="FJ52" s="47"/>
      <c r="FK52" s="47"/>
      <c r="FL52" s="47"/>
      <c r="FM52" s="47"/>
      <c r="FN52" s="47"/>
      <c r="FO52" s="47"/>
      <c r="FP52" s="47"/>
      <c r="FQ52" s="47"/>
      <c r="FR52" s="47"/>
      <c r="FS52" s="47"/>
      <c r="FT52" s="47"/>
      <c r="FU52" s="47"/>
      <c r="FV52" s="47"/>
      <c r="FW52" s="47"/>
      <c r="FX52" s="47"/>
      <c r="FY52" s="47"/>
      <c r="FZ52" s="47"/>
      <c r="GA52" s="47"/>
      <c r="GB52" s="47"/>
      <c r="GC52" s="47"/>
      <c r="GD52" s="47"/>
      <c r="GE52" s="47"/>
      <c r="GF52" s="47"/>
      <c r="GG52" s="47"/>
      <c r="GH52" s="47"/>
      <c r="GI52" s="47"/>
      <c r="GJ52" s="47"/>
      <c r="GK52" s="47"/>
      <c r="GL52" s="47"/>
      <c r="GM52" s="47"/>
      <c r="GN52" s="47"/>
      <c r="GO52" s="47"/>
      <c r="GP52" s="47"/>
      <c r="GQ52" s="47"/>
      <c r="GR52" s="47"/>
      <c r="GS52" s="47"/>
      <c r="GT52" s="47"/>
      <c r="GU52" s="47"/>
      <c r="GV52" s="47"/>
      <c r="GW52" s="47"/>
      <c r="GX52" s="47"/>
      <c r="GY52" s="47"/>
      <c r="GZ52" s="47"/>
      <c r="HA52" s="47"/>
      <c r="HB52" s="47"/>
      <c r="HC52" s="47"/>
      <c r="HD52" s="47"/>
      <c r="HE52" s="47"/>
      <c r="HF52" s="47"/>
      <c r="HG52" s="47"/>
      <c r="HH52" s="47"/>
      <c r="HI52" s="47"/>
      <c r="HJ52" s="47"/>
      <c r="HK52" s="47"/>
      <c r="HL52" s="47"/>
      <c r="HM52" s="47"/>
      <c r="HN52" s="47"/>
      <c r="HO52" s="47"/>
      <c r="HP52" s="47"/>
      <c r="HQ52" s="47"/>
      <c r="HR52" s="47"/>
      <c r="HS52" s="47"/>
      <c r="HT52" s="47"/>
      <c r="HU52" s="47"/>
      <c r="HV52" s="47"/>
      <c r="HW52" s="47"/>
      <c r="HX52" s="47"/>
      <c r="HY52" s="47"/>
      <c r="HZ52" s="47"/>
      <c r="IA52" s="47"/>
      <c r="IB52" s="47"/>
      <c r="IC52" s="47"/>
      <c r="ID52" s="47"/>
      <c r="IE52" s="47"/>
      <c r="IF52" s="47"/>
      <c r="IG52" s="47"/>
      <c r="IH52" s="47"/>
      <c r="II52" s="47"/>
      <c r="IJ52" s="47"/>
      <c r="IK52" s="47"/>
      <c r="IL52" s="47"/>
      <c r="IM52" s="47"/>
      <c r="IN52" s="47"/>
      <c r="IO52" s="47"/>
      <c r="IP52" s="47"/>
      <c r="IQ52" s="47"/>
      <c r="IR52" s="47"/>
      <c r="IS52" s="47"/>
      <c r="IT52" s="47"/>
      <c r="IU52" s="47"/>
      <c r="IV52" s="47"/>
      <c r="IW52" s="47"/>
      <c r="IX52" s="47"/>
    </row>
    <row r="53" spans="1:258" s="48" customFormat="1" ht="56.25">
      <c r="A53" s="46"/>
      <c r="B53" s="52" t="s">
        <v>72</v>
      </c>
      <c r="C53" s="52" t="s">
        <v>112</v>
      </c>
      <c r="D53" s="52" t="s">
        <v>136</v>
      </c>
      <c r="E53" s="52" t="s">
        <v>153</v>
      </c>
      <c r="F53" s="52" t="s">
        <v>171</v>
      </c>
      <c r="G53" s="52">
        <v>50</v>
      </c>
      <c r="H53" s="52">
        <v>8436.5400000000009</v>
      </c>
      <c r="I53" s="52">
        <f t="shared" si="0"/>
        <v>4.2182700000000004</v>
      </c>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c r="EY53" s="47"/>
      <c r="EZ53" s="47"/>
      <c r="FA53" s="47"/>
      <c r="FB53" s="47"/>
      <c r="FC53" s="47"/>
      <c r="FD53" s="47"/>
      <c r="FE53" s="47"/>
      <c r="FF53" s="47"/>
      <c r="FG53" s="47"/>
      <c r="FH53" s="47"/>
      <c r="FI53" s="47"/>
      <c r="FJ53" s="47"/>
      <c r="FK53" s="47"/>
      <c r="FL53" s="47"/>
      <c r="FM53" s="47"/>
      <c r="FN53" s="47"/>
      <c r="FO53" s="47"/>
      <c r="FP53" s="47"/>
      <c r="FQ53" s="47"/>
      <c r="FR53" s="47"/>
      <c r="FS53" s="47"/>
      <c r="FT53" s="47"/>
      <c r="FU53" s="47"/>
      <c r="FV53" s="47"/>
      <c r="FW53" s="47"/>
      <c r="FX53" s="47"/>
      <c r="FY53" s="47"/>
      <c r="FZ53" s="47"/>
      <c r="GA53" s="47"/>
      <c r="GB53" s="47"/>
      <c r="GC53" s="47"/>
      <c r="GD53" s="47"/>
      <c r="GE53" s="47"/>
      <c r="GF53" s="47"/>
      <c r="GG53" s="47"/>
      <c r="GH53" s="47"/>
      <c r="GI53" s="47"/>
      <c r="GJ53" s="47"/>
      <c r="GK53" s="47"/>
      <c r="GL53" s="47"/>
      <c r="GM53" s="47"/>
      <c r="GN53" s="47"/>
      <c r="GO53" s="47"/>
      <c r="GP53" s="47"/>
      <c r="GQ53" s="47"/>
      <c r="GR53" s="47"/>
      <c r="GS53" s="47"/>
      <c r="GT53" s="47"/>
      <c r="GU53" s="47"/>
      <c r="GV53" s="47"/>
      <c r="GW53" s="47"/>
      <c r="GX53" s="47"/>
      <c r="GY53" s="47"/>
      <c r="GZ53" s="47"/>
      <c r="HA53" s="47"/>
      <c r="HB53" s="47"/>
      <c r="HC53" s="47"/>
      <c r="HD53" s="47"/>
      <c r="HE53" s="47"/>
      <c r="HF53" s="47"/>
      <c r="HG53" s="47"/>
      <c r="HH53" s="47"/>
      <c r="HI53" s="47"/>
      <c r="HJ53" s="47"/>
      <c r="HK53" s="47"/>
      <c r="HL53" s="47"/>
      <c r="HM53" s="47"/>
      <c r="HN53" s="47"/>
      <c r="HO53" s="47"/>
      <c r="HP53" s="47"/>
      <c r="HQ53" s="47"/>
      <c r="HR53" s="47"/>
      <c r="HS53" s="47"/>
      <c r="HT53" s="47"/>
      <c r="HU53" s="47"/>
      <c r="HV53" s="47"/>
      <c r="HW53" s="47"/>
      <c r="HX53" s="47"/>
      <c r="HY53" s="47"/>
      <c r="HZ53" s="47"/>
      <c r="IA53" s="47"/>
      <c r="IB53" s="47"/>
      <c r="IC53" s="47"/>
      <c r="ID53" s="47"/>
      <c r="IE53" s="47"/>
      <c r="IF53" s="47"/>
      <c r="IG53" s="47"/>
      <c r="IH53" s="47"/>
      <c r="II53" s="47"/>
      <c r="IJ53" s="47"/>
      <c r="IK53" s="47"/>
      <c r="IL53" s="47"/>
      <c r="IM53" s="47"/>
      <c r="IN53" s="47"/>
      <c r="IO53" s="47"/>
      <c r="IP53" s="47"/>
      <c r="IQ53" s="47"/>
      <c r="IR53" s="47"/>
      <c r="IS53" s="47"/>
      <c r="IT53" s="47"/>
      <c r="IU53" s="47"/>
      <c r="IV53" s="47"/>
      <c r="IW53" s="47"/>
      <c r="IX53" s="47"/>
    </row>
    <row r="54" spans="1:258" s="48" customFormat="1" ht="123.75">
      <c r="A54" s="46"/>
      <c r="B54" s="52" t="s">
        <v>107</v>
      </c>
      <c r="C54" s="52" t="s">
        <v>112</v>
      </c>
      <c r="D54" s="52" t="s">
        <v>130</v>
      </c>
      <c r="E54" s="52" t="s">
        <v>154</v>
      </c>
      <c r="F54" s="52" t="s">
        <v>172</v>
      </c>
      <c r="G54" s="52">
        <v>1</v>
      </c>
      <c r="H54" s="52">
        <v>215.23</v>
      </c>
      <c r="I54" s="52">
        <f t="shared" si="0"/>
        <v>5.3807499999999999</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c r="FB54" s="47"/>
      <c r="FC54" s="47"/>
      <c r="FD54" s="47"/>
      <c r="FE54" s="47"/>
      <c r="FF54" s="47"/>
      <c r="FG54" s="47"/>
      <c r="FH54" s="47"/>
      <c r="FI54" s="47"/>
      <c r="FJ54" s="47"/>
      <c r="FK54" s="47"/>
      <c r="FL54" s="47"/>
      <c r="FM54" s="47"/>
      <c r="FN54" s="47"/>
      <c r="FO54" s="47"/>
      <c r="FP54" s="47"/>
      <c r="FQ54" s="47"/>
      <c r="FR54" s="47"/>
      <c r="FS54" s="47"/>
      <c r="FT54" s="47"/>
      <c r="FU54" s="47"/>
      <c r="FV54" s="47"/>
      <c r="FW54" s="47"/>
      <c r="FX54" s="47"/>
      <c r="FY54" s="47"/>
      <c r="FZ54" s="47"/>
      <c r="GA54" s="47"/>
      <c r="GB54" s="47"/>
      <c r="GC54" s="47"/>
      <c r="GD54" s="47"/>
      <c r="GE54" s="47"/>
      <c r="GF54" s="47"/>
      <c r="GG54" s="47"/>
      <c r="GH54" s="47"/>
      <c r="GI54" s="47"/>
      <c r="GJ54" s="47"/>
      <c r="GK54" s="47"/>
      <c r="GL54" s="47"/>
      <c r="GM54" s="47"/>
      <c r="GN54" s="47"/>
      <c r="GO54" s="47"/>
      <c r="GP54" s="47"/>
      <c r="GQ54" s="47"/>
      <c r="GR54" s="47"/>
      <c r="GS54" s="47"/>
      <c r="GT54" s="47"/>
      <c r="GU54" s="47"/>
      <c r="GV54" s="47"/>
      <c r="GW54" s="47"/>
      <c r="GX54" s="47"/>
      <c r="GY54" s="47"/>
      <c r="GZ54" s="47"/>
      <c r="HA54" s="47"/>
      <c r="HB54" s="47"/>
      <c r="HC54" s="47"/>
      <c r="HD54" s="47"/>
      <c r="HE54" s="47"/>
      <c r="HF54" s="47"/>
      <c r="HG54" s="47"/>
      <c r="HH54" s="47"/>
      <c r="HI54" s="47"/>
      <c r="HJ54" s="47"/>
      <c r="HK54" s="47"/>
      <c r="HL54" s="47"/>
      <c r="HM54" s="47"/>
      <c r="HN54" s="47"/>
      <c r="HO54" s="47"/>
      <c r="HP54" s="47"/>
      <c r="HQ54" s="47"/>
      <c r="HR54" s="47"/>
      <c r="HS54" s="47"/>
      <c r="HT54" s="47"/>
      <c r="HU54" s="47"/>
      <c r="HV54" s="47"/>
      <c r="HW54" s="47"/>
      <c r="HX54" s="47"/>
      <c r="HY54" s="47"/>
      <c r="HZ54" s="47"/>
      <c r="IA54" s="47"/>
      <c r="IB54" s="47"/>
      <c r="IC54" s="47"/>
      <c r="ID54" s="47"/>
      <c r="IE54" s="47"/>
      <c r="IF54" s="47"/>
      <c r="IG54" s="47"/>
      <c r="IH54" s="47"/>
      <c r="II54" s="47"/>
      <c r="IJ54" s="47"/>
      <c r="IK54" s="47"/>
      <c r="IL54" s="47"/>
      <c r="IM54" s="47"/>
      <c r="IN54" s="47"/>
      <c r="IO54" s="47"/>
      <c r="IP54" s="47"/>
      <c r="IQ54" s="47"/>
      <c r="IR54" s="47"/>
      <c r="IS54" s="47"/>
      <c r="IT54" s="47"/>
      <c r="IU54" s="47"/>
      <c r="IV54" s="47"/>
      <c r="IW54" s="47"/>
      <c r="IX54" s="47"/>
    </row>
    <row r="55" spans="1:258" s="48" customFormat="1" ht="123.75">
      <c r="A55" s="46"/>
      <c r="B55" s="52" t="s">
        <v>107</v>
      </c>
      <c r="C55" s="52" t="s">
        <v>112</v>
      </c>
      <c r="D55" s="52" t="s">
        <v>132</v>
      </c>
      <c r="E55" s="52" t="s">
        <v>154</v>
      </c>
      <c r="F55" s="52" t="s">
        <v>172</v>
      </c>
      <c r="G55" s="52">
        <v>5</v>
      </c>
      <c r="H55" s="52">
        <v>1076.1500000000001</v>
      </c>
      <c r="I55" s="52">
        <f t="shared" si="0"/>
        <v>5.3807500000000008</v>
      </c>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c r="GA55" s="47"/>
      <c r="GB55" s="47"/>
      <c r="GC55" s="47"/>
      <c r="GD55" s="47"/>
      <c r="GE55" s="47"/>
      <c r="GF55" s="47"/>
      <c r="GG55" s="47"/>
      <c r="GH55" s="47"/>
      <c r="GI55" s="47"/>
      <c r="GJ55" s="47"/>
      <c r="GK55" s="47"/>
      <c r="GL55" s="47"/>
      <c r="GM55" s="47"/>
      <c r="GN55" s="47"/>
      <c r="GO55" s="47"/>
      <c r="GP55" s="47"/>
      <c r="GQ55" s="47"/>
      <c r="GR55" s="47"/>
      <c r="GS55" s="47"/>
      <c r="GT55" s="47"/>
      <c r="GU55" s="47"/>
      <c r="GV55" s="47"/>
      <c r="GW55" s="47"/>
      <c r="GX55" s="47"/>
      <c r="GY55" s="47"/>
      <c r="GZ55" s="47"/>
      <c r="HA55" s="47"/>
      <c r="HB55" s="47"/>
      <c r="HC55" s="47"/>
      <c r="HD55" s="47"/>
      <c r="HE55" s="47"/>
      <c r="HF55" s="47"/>
      <c r="HG55" s="47"/>
      <c r="HH55" s="47"/>
      <c r="HI55" s="47"/>
      <c r="HJ55" s="47"/>
      <c r="HK55" s="47"/>
      <c r="HL55" s="47"/>
      <c r="HM55" s="47"/>
      <c r="HN55" s="47"/>
      <c r="HO55" s="47"/>
      <c r="HP55" s="47"/>
      <c r="HQ55" s="47"/>
      <c r="HR55" s="47"/>
      <c r="HS55" s="47"/>
      <c r="HT55" s="47"/>
      <c r="HU55" s="47"/>
      <c r="HV55" s="47"/>
      <c r="HW55" s="47"/>
      <c r="HX55" s="47"/>
      <c r="HY55" s="47"/>
      <c r="HZ55" s="47"/>
      <c r="IA55" s="47"/>
      <c r="IB55" s="47"/>
      <c r="IC55" s="47"/>
      <c r="ID55" s="47"/>
      <c r="IE55" s="47"/>
      <c r="IF55" s="47"/>
      <c r="IG55" s="47"/>
      <c r="IH55" s="47"/>
      <c r="II55" s="47"/>
      <c r="IJ55" s="47"/>
      <c r="IK55" s="47"/>
      <c r="IL55" s="47"/>
      <c r="IM55" s="47"/>
      <c r="IN55" s="47"/>
      <c r="IO55" s="47"/>
      <c r="IP55" s="47"/>
      <c r="IQ55" s="47"/>
      <c r="IR55" s="47"/>
      <c r="IS55" s="47"/>
      <c r="IT55" s="47"/>
      <c r="IU55" s="47"/>
      <c r="IV55" s="47"/>
      <c r="IW55" s="47"/>
      <c r="IX55" s="47"/>
    </row>
    <row r="56" spans="1:258" s="48" customFormat="1" ht="123.75">
      <c r="A56" s="46"/>
      <c r="B56" s="52" t="s">
        <v>107</v>
      </c>
      <c r="C56" s="52" t="s">
        <v>112</v>
      </c>
      <c r="D56" s="52" t="s">
        <v>131</v>
      </c>
      <c r="E56" s="52" t="s">
        <v>154</v>
      </c>
      <c r="F56" s="52" t="s">
        <v>172</v>
      </c>
      <c r="G56" s="52">
        <v>10</v>
      </c>
      <c r="H56" s="52">
        <v>2152.3000000000002</v>
      </c>
      <c r="I56" s="52">
        <f t="shared" si="0"/>
        <v>5.3807500000000008</v>
      </c>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c r="EY56" s="47"/>
      <c r="EZ56" s="47"/>
      <c r="FA56" s="47"/>
      <c r="FB56" s="47"/>
      <c r="FC56" s="47"/>
      <c r="FD56" s="47"/>
      <c r="FE56" s="47"/>
      <c r="FF56" s="47"/>
      <c r="FG56" s="47"/>
      <c r="FH56" s="47"/>
      <c r="FI56" s="47"/>
      <c r="FJ56" s="47"/>
      <c r="FK56" s="47"/>
      <c r="FL56" s="47"/>
      <c r="FM56" s="47"/>
      <c r="FN56" s="47"/>
      <c r="FO56" s="47"/>
      <c r="FP56" s="47"/>
      <c r="FQ56" s="47"/>
      <c r="FR56" s="47"/>
      <c r="FS56" s="47"/>
      <c r="FT56" s="47"/>
      <c r="FU56" s="47"/>
      <c r="FV56" s="47"/>
      <c r="FW56" s="47"/>
      <c r="FX56" s="47"/>
      <c r="FY56" s="47"/>
      <c r="FZ56" s="47"/>
      <c r="GA56" s="47"/>
      <c r="GB56" s="47"/>
      <c r="GC56" s="47"/>
      <c r="GD56" s="47"/>
      <c r="GE56" s="47"/>
      <c r="GF56" s="47"/>
      <c r="GG56" s="47"/>
      <c r="GH56" s="47"/>
      <c r="GI56" s="47"/>
      <c r="GJ56" s="47"/>
      <c r="GK56" s="47"/>
      <c r="GL56" s="47"/>
      <c r="GM56" s="47"/>
      <c r="GN56" s="47"/>
      <c r="GO56" s="47"/>
      <c r="GP56" s="47"/>
      <c r="GQ56" s="47"/>
      <c r="GR56" s="47"/>
      <c r="GS56" s="47"/>
      <c r="GT56" s="47"/>
      <c r="GU56" s="47"/>
      <c r="GV56" s="47"/>
      <c r="GW56" s="47"/>
      <c r="GX56" s="47"/>
      <c r="GY56" s="47"/>
      <c r="GZ56" s="47"/>
      <c r="HA56" s="47"/>
      <c r="HB56" s="47"/>
      <c r="HC56" s="47"/>
      <c r="HD56" s="47"/>
      <c r="HE56" s="47"/>
      <c r="HF56" s="47"/>
      <c r="HG56" s="47"/>
      <c r="HH56" s="47"/>
      <c r="HI56" s="47"/>
      <c r="HJ56" s="47"/>
      <c r="HK56" s="47"/>
      <c r="HL56" s="47"/>
      <c r="HM56" s="47"/>
      <c r="HN56" s="47"/>
      <c r="HO56" s="47"/>
      <c r="HP56" s="47"/>
      <c r="HQ56" s="47"/>
      <c r="HR56" s="47"/>
      <c r="HS56" s="47"/>
      <c r="HT56" s="47"/>
      <c r="HU56" s="47"/>
      <c r="HV56" s="47"/>
      <c r="HW56" s="47"/>
      <c r="HX56" s="47"/>
      <c r="HY56" s="47"/>
      <c r="HZ56" s="47"/>
      <c r="IA56" s="47"/>
      <c r="IB56" s="47"/>
      <c r="IC56" s="47"/>
      <c r="ID56" s="47"/>
      <c r="IE56" s="47"/>
      <c r="IF56" s="47"/>
      <c r="IG56" s="47"/>
      <c r="IH56" s="47"/>
      <c r="II56" s="47"/>
      <c r="IJ56" s="47"/>
      <c r="IK56" s="47"/>
      <c r="IL56" s="47"/>
      <c r="IM56" s="47"/>
      <c r="IN56" s="47"/>
      <c r="IO56" s="47"/>
      <c r="IP56" s="47"/>
      <c r="IQ56" s="47"/>
      <c r="IR56" s="47"/>
      <c r="IS56" s="47"/>
      <c r="IT56" s="47"/>
      <c r="IU56" s="47"/>
      <c r="IV56" s="47"/>
      <c r="IW56" s="47"/>
      <c r="IX56" s="47"/>
    </row>
    <row r="57" spans="1:258" s="48" customFormat="1" ht="157.5">
      <c r="A57" s="46"/>
      <c r="B57" s="52" t="s">
        <v>108</v>
      </c>
      <c r="C57" s="52" t="s">
        <v>112</v>
      </c>
      <c r="D57" s="52" t="s">
        <v>130</v>
      </c>
      <c r="E57" s="52" t="s">
        <v>154</v>
      </c>
      <c r="F57" s="52" t="s">
        <v>172</v>
      </c>
      <c r="G57" s="52">
        <v>1</v>
      </c>
      <c r="H57" s="52">
        <v>215.23</v>
      </c>
      <c r="I57" s="52">
        <f t="shared" si="0"/>
        <v>5.3807499999999999</v>
      </c>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47"/>
      <c r="HX57" s="47"/>
      <c r="HY57" s="47"/>
      <c r="HZ57" s="47"/>
      <c r="IA57" s="47"/>
      <c r="IB57" s="47"/>
      <c r="IC57" s="47"/>
      <c r="ID57" s="47"/>
      <c r="IE57" s="47"/>
      <c r="IF57" s="47"/>
      <c r="IG57" s="47"/>
      <c r="IH57" s="47"/>
      <c r="II57" s="47"/>
      <c r="IJ57" s="47"/>
      <c r="IK57" s="47"/>
      <c r="IL57" s="47"/>
      <c r="IM57" s="47"/>
      <c r="IN57" s="47"/>
      <c r="IO57" s="47"/>
      <c r="IP57" s="47"/>
      <c r="IQ57" s="47"/>
      <c r="IR57" s="47"/>
      <c r="IS57" s="47"/>
      <c r="IT57" s="47"/>
      <c r="IU57" s="47"/>
      <c r="IV57" s="47"/>
      <c r="IW57" s="47"/>
      <c r="IX57" s="47"/>
    </row>
    <row r="58" spans="1:258" s="48" customFormat="1" ht="157.5">
      <c r="A58" s="46"/>
      <c r="B58" s="52" t="s">
        <v>108</v>
      </c>
      <c r="C58" s="52" t="s">
        <v>112</v>
      </c>
      <c r="D58" s="52" t="s">
        <v>132</v>
      </c>
      <c r="E58" s="52" t="s">
        <v>154</v>
      </c>
      <c r="F58" s="52" t="s">
        <v>172</v>
      </c>
      <c r="G58" s="52">
        <v>5</v>
      </c>
      <c r="H58" s="52">
        <v>1076.1500000000001</v>
      </c>
      <c r="I58" s="52">
        <f t="shared" si="0"/>
        <v>5.3807500000000008</v>
      </c>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c r="EY58" s="47"/>
      <c r="EZ58" s="47"/>
      <c r="FA58" s="47"/>
      <c r="FB58" s="47"/>
      <c r="FC58" s="47"/>
      <c r="FD58" s="47"/>
      <c r="FE58" s="47"/>
      <c r="FF58" s="47"/>
      <c r="FG58" s="47"/>
      <c r="FH58" s="47"/>
      <c r="FI58" s="47"/>
      <c r="FJ58" s="47"/>
      <c r="FK58" s="47"/>
      <c r="FL58" s="47"/>
      <c r="FM58" s="47"/>
      <c r="FN58" s="47"/>
      <c r="FO58" s="47"/>
      <c r="FP58" s="47"/>
      <c r="FQ58" s="47"/>
      <c r="FR58" s="47"/>
      <c r="FS58" s="47"/>
      <c r="FT58" s="47"/>
      <c r="FU58" s="47"/>
      <c r="FV58" s="47"/>
      <c r="FW58" s="47"/>
      <c r="FX58" s="47"/>
      <c r="FY58" s="47"/>
      <c r="FZ58" s="47"/>
      <c r="GA58" s="47"/>
      <c r="GB58" s="47"/>
      <c r="GC58" s="47"/>
      <c r="GD58" s="47"/>
      <c r="GE58" s="47"/>
      <c r="GF58" s="47"/>
      <c r="GG58" s="47"/>
      <c r="GH58" s="47"/>
      <c r="GI58" s="47"/>
      <c r="GJ58" s="47"/>
      <c r="GK58" s="47"/>
      <c r="GL58" s="47"/>
      <c r="GM58" s="47"/>
      <c r="GN58" s="47"/>
      <c r="GO58" s="47"/>
      <c r="GP58" s="47"/>
      <c r="GQ58" s="47"/>
      <c r="GR58" s="47"/>
      <c r="GS58" s="47"/>
      <c r="GT58" s="47"/>
      <c r="GU58" s="47"/>
      <c r="GV58" s="47"/>
      <c r="GW58" s="47"/>
      <c r="GX58" s="47"/>
      <c r="GY58" s="47"/>
      <c r="GZ58" s="47"/>
      <c r="HA58" s="47"/>
      <c r="HB58" s="47"/>
      <c r="HC58" s="47"/>
      <c r="HD58" s="47"/>
      <c r="HE58" s="47"/>
      <c r="HF58" s="47"/>
      <c r="HG58" s="47"/>
      <c r="HH58" s="47"/>
      <c r="HI58" s="47"/>
      <c r="HJ58" s="47"/>
      <c r="HK58" s="47"/>
      <c r="HL58" s="47"/>
      <c r="HM58" s="47"/>
      <c r="HN58" s="47"/>
      <c r="HO58" s="47"/>
      <c r="HP58" s="47"/>
      <c r="HQ58" s="47"/>
      <c r="HR58" s="47"/>
      <c r="HS58" s="47"/>
      <c r="HT58" s="47"/>
      <c r="HU58" s="47"/>
      <c r="HV58" s="47"/>
      <c r="HW58" s="47"/>
      <c r="HX58" s="47"/>
      <c r="HY58" s="47"/>
      <c r="HZ58" s="47"/>
      <c r="IA58" s="47"/>
      <c r="IB58" s="47"/>
      <c r="IC58" s="47"/>
      <c r="ID58" s="47"/>
      <c r="IE58" s="47"/>
      <c r="IF58" s="47"/>
      <c r="IG58" s="47"/>
      <c r="IH58" s="47"/>
      <c r="II58" s="47"/>
      <c r="IJ58" s="47"/>
      <c r="IK58" s="47"/>
      <c r="IL58" s="47"/>
      <c r="IM58" s="47"/>
      <c r="IN58" s="47"/>
      <c r="IO58" s="47"/>
      <c r="IP58" s="47"/>
      <c r="IQ58" s="47"/>
      <c r="IR58" s="47"/>
      <c r="IS58" s="47"/>
      <c r="IT58" s="47"/>
      <c r="IU58" s="47"/>
      <c r="IV58" s="47"/>
      <c r="IW58" s="47"/>
      <c r="IX58" s="47"/>
    </row>
    <row r="59" spans="1:258" s="48" customFormat="1" ht="157.5">
      <c r="A59" s="46"/>
      <c r="B59" s="52" t="s">
        <v>108</v>
      </c>
      <c r="C59" s="52" t="s">
        <v>112</v>
      </c>
      <c r="D59" s="52" t="s">
        <v>131</v>
      </c>
      <c r="E59" s="52" t="s">
        <v>154</v>
      </c>
      <c r="F59" s="52" t="s">
        <v>172</v>
      </c>
      <c r="G59" s="52">
        <v>10</v>
      </c>
      <c r="H59" s="52">
        <v>2152.3000000000002</v>
      </c>
      <c r="I59" s="52">
        <f t="shared" si="0"/>
        <v>5.3807500000000008</v>
      </c>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row>
    <row r="60" spans="1:258" s="48" customFormat="1" ht="101.25">
      <c r="A60" s="46"/>
      <c r="B60" s="52" t="s">
        <v>106</v>
      </c>
      <c r="C60" s="52" t="s">
        <v>112</v>
      </c>
      <c r="D60" s="52" t="s">
        <v>137</v>
      </c>
      <c r="E60" s="52" t="s">
        <v>152</v>
      </c>
      <c r="F60" s="52" t="s">
        <v>173</v>
      </c>
      <c r="G60" s="52">
        <v>5</v>
      </c>
      <c r="H60" s="52">
        <v>1169.79</v>
      </c>
      <c r="I60" s="52">
        <f t="shared" si="0"/>
        <v>5.8489500000000003</v>
      </c>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c r="ET60" s="47"/>
      <c r="EU60" s="47"/>
      <c r="EV60" s="47"/>
      <c r="EW60" s="47"/>
      <c r="EX60" s="47"/>
      <c r="EY60" s="47"/>
      <c r="EZ60" s="47"/>
      <c r="FA60" s="47"/>
      <c r="FB60" s="47"/>
      <c r="FC60" s="47"/>
      <c r="FD60" s="47"/>
      <c r="FE60" s="47"/>
      <c r="FF60" s="47"/>
      <c r="FG60" s="47"/>
      <c r="FH60" s="47"/>
      <c r="FI60" s="47"/>
      <c r="FJ60" s="47"/>
      <c r="FK60" s="47"/>
      <c r="FL60" s="47"/>
      <c r="FM60" s="47"/>
      <c r="FN60" s="47"/>
      <c r="FO60" s="47"/>
      <c r="FP60" s="47"/>
      <c r="FQ60" s="47"/>
      <c r="FR60" s="47"/>
      <c r="FS60" s="47"/>
      <c r="FT60" s="47"/>
      <c r="FU60" s="47"/>
      <c r="FV60" s="47"/>
      <c r="FW60" s="47"/>
      <c r="FX60" s="47"/>
      <c r="FY60" s="47"/>
      <c r="FZ60" s="47"/>
      <c r="GA60" s="47"/>
      <c r="GB60" s="47"/>
      <c r="GC60" s="47"/>
      <c r="GD60" s="47"/>
      <c r="GE60" s="47"/>
      <c r="GF60" s="47"/>
      <c r="GG60" s="47"/>
      <c r="GH60" s="47"/>
      <c r="GI60" s="47"/>
      <c r="GJ60" s="47"/>
      <c r="GK60" s="47"/>
      <c r="GL60" s="47"/>
      <c r="GM60" s="47"/>
      <c r="GN60" s="47"/>
      <c r="GO60" s="47"/>
      <c r="GP60" s="47"/>
      <c r="GQ60" s="47"/>
      <c r="GR60" s="47"/>
      <c r="GS60" s="47"/>
      <c r="GT60" s="47"/>
      <c r="GU60" s="47"/>
      <c r="GV60" s="47"/>
      <c r="GW60" s="47"/>
      <c r="GX60" s="47"/>
      <c r="GY60" s="47"/>
      <c r="GZ60" s="47"/>
      <c r="HA60" s="47"/>
      <c r="HB60" s="47"/>
      <c r="HC60" s="47"/>
      <c r="HD60" s="47"/>
      <c r="HE60" s="47"/>
      <c r="HF60" s="47"/>
      <c r="HG60" s="47"/>
      <c r="HH60" s="47"/>
      <c r="HI60" s="47"/>
      <c r="HJ60" s="47"/>
      <c r="HK60" s="47"/>
      <c r="HL60" s="47"/>
      <c r="HM60" s="47"/>
      <c r="HN60" s="47"/>
      <c r="HO60" s="47"/>
      <c r="HP60" s="47"/>
      <c r="HQ60" s="47"/>
      <c r="HR60" s="47"/>
      <c r="HS60" s="47"/>
      <c r="HT60" s="47"/>
      <c r="HU60" s="47"/>
      <c r="HV60" s="47"/>
      <c r="HW60" s="47"/>
      <c r="HX60" s="47"/>
      <c r="HY60" s="47"/>
      <c r="HZ60" s="47"/>
      <c r="IA60" s="47"/>
      <c r="IB60" s="47"/>
      <c r="IC60" s="47"/>
      <c r="ID60" s="47"/>
      <c r="IE60" s="47"/>
      <c r="IF60" s="47"/>
      <c r="IG60" s="47"/>
      <c r="IH60" s="47"/>
      <c r="II60" s="47"/>
      <c r="IJ60" s="47"/>
      <c r="IK60" s="47"/>
      <c r="IL60" s="47"/>
      <c r="IM60" s="47"/>
      <c r="IN60" s="47"/>
      <c r="IO60" s="47"/>
      <c r="IP60" s="47"/>
      <c r="IQ60" s="47"/>
      <c r="IR60" s="47"/>
      <c r="IS60" s="47"/>
      <c r="IT60" s="47"/>
      <c r="IU60" s="47"/>
      <c r="IV60" s="47"/>
      <c r="IW60" s="47"/>
      <c r="IX60" s="47"/>
    </row>
    <row r="61" spans="1:258" s="48" customFormat="1" ht="101.25">
      <c r="A61" s="46"/>
      <c r="B61" s="52" t="s">
        <v>106</v>
      </c>
      <c r="C61" s="52" t="s">
        <v>112</v>
      </c>
      <c r="D61" s="52" t="s">
        <v>138</v>
      </c>
      <c r="E61" s="52" t="s">
        <v>152</v>
      </c>
      <c r="F61" s="52" t="s">
        <v>173</v>
      </c>
      <c r="G61" s="52">
        <v>10</v>
      </c>
      <c r="H61" s="52">
        <v>2339.5700000000002</v>
      </c>
      <c r="I61" s="52">
        <f t="shared" si="0"/>
        <v>5.8489250000000004</v>
      </c>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c r="FB61" s="47"/>
      <c r="FC61" s="47"/>
      <c r="FD61" s="47"/>
      <c r="FE61" s="47"/>
      <c r="FF61" s="47"/>
      <c r="FG61" s="47"/>
      <c r="FH61" s="47"/>
      <c r="FI61" s="47"/>
      <c r="FJ61" s="47"/>
      <c r="FK61" s="47"/>
      <c r="FL61" s="47"/>
      <c r="FM61" s="47"/>
      <c r="FN61" s="47"/>
      <c r="FO61" s="47"/>
      <c r="FP61" s="47"/>
      <c r="FQ61" s="47"/>
      <c r="FR61" s="47"/>
      <c r="FS61" s="47"/>
      <c r="FT61" s="47"/>
      <c r="FU61" s="47"/>
      <c r="FV61" s="47"/>
      <c r="FW61" s="47"/>
      <c r="FX61" s="47"/>
      <c r="FY61" s="47"/>
      <c r="FZ61" s="47"/>
      <c r="GA61" s="47"/>
      <c r="GB61" s="47"/>
      <c r="GC61" s="47"/>
      <c r="GD61" s="47"/>
      <c r="GE61" s="47"/>
      <c r="GF61" s="47"/>
      <c r="GG61" s="47"/>
      <c r="GH61" s="47"/>
      <c r="GI61" s="47"/>
      <c r="GJ61" s="47"/>
      <c r="GK61" s="47"/>
      <c r="GL61" s="47"/>
      <c r="GM61" s="47"/>
      <c r="GN61" s="47"/>
      <c r="GO61" s="47"/>
      <c r="GP61" s="47"/>
      <c r="GQ61" s="47"/>
      <c r="GR61" s="47"/>
      <c r="GS61" s="47"/>
      <c r="GT61" s="47"/>
      <c r="GU61" s="47"/>
      <c r="GV61" s="47"/>
      <c r="GW61" s="47"/>
      <c r="GX61" s="47"/>
      <c r="GY61" s="47"/>
      <c r="GZ61" s="47"/>
      <c r="HA61" s="47"/>
      <c r="HB61" s="47"/>
      <c r="HC61" s="47"/>
      <c r="HD61" s="47"/>
      <c r="HE61" s="47"/>
      <c r="HF61" s="47"/>
      <c r="HG61" s="47"/>
      <c r="HH61" s="47"/>
      <c r="HI61" s="47"/>
      <c r="HJ61" s="47"/>
      <c r="HK61" s="47"/>
      <c r="HL61" s="47"/>
      <c r="HM61" s="47"/>
      <c r="HN61" s="47"/>
      <c r="HO61" s="47"/>
      <c r="HP61" s="47"/>
      <c r="HQ61" s="47"/>
      <c r="HR61" s="47"/>
      <c r="HS61" s="47"/>
      <c r="HT61" s="47"/>
      <c r="HU61" s="47"/>
      <c r="HV61" s="47"/>
      <c r="HW61" s="47"/>
      <c r="HX61" s="47"/>
      <c r="HY61" s="47"/>
      <c r="HZ61" s="47"/>
      <c r="IA61" s="47"/>
      <c r="IB61" s="47"/>
      <c r="IC61" s="47"/>
      <c r="ID61" s="47"/>
      <c r="IE61" s="47"/>
      <c r="IF61" s="47"/>
      <c r="IG61" s="47"/>
      <c r="IH61" s="47"/>
      <c r="II61" s="47"/>
      <c r="IJ61" s="47"/>
      <c r="IK61" s="47"/>
      <c r="IL61" s="47"/>
      <c r="IM61" s="47"/>
      <c r="IN61" s="47"/>
      <c r="IO61" s="47"/>
      <c r="IP61" s="47"/>
      <c r="IQ61" s="47"/>
      <c r="IR61" s="47"/>
      <c r="IS61" s="47"/>
      <c r="IT61" s="47"/>
      <c r="IU61" s="47"/>
      <c r="IV61" s="47"/>
      <c r="IW61" s="47"/>
      <c r="IX61" s="47"/>
    </row>
    <row r="62" spans="1:258" s="48" customFormat="1" ht="90">
      <c r="A62" s="46"/>
      <c r="B62" s="52" t="s">
        <v>62</v>
      </c>
      <c r="C62" s="52" t="s">
        <v>112</v>
      </c>
      <c r="D62" s="52" t="s">
        <v>139</v>
      </c>
      <c r="E62" s="52" t="s">
        <v>155</v>
      </c>
      <c r="F62" s="52" t="s">
        <v>174</v>
      </c>
      <c r="G62" s="52">
        <v>50</v>
      </c>
      <c r="H62" s="52">
        <v>10803.8</v>
      </c>
      <c r="I62" s="52">
        <f t="shared" si="0"/>
        <v>5.4018999999999995</v>
      </c>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c r="GA62" s="47"/>
      <c r="GB62" s="47"/>
      <c r="GC62" s="47"/>
      <c r="GD62" s="47"/>
      <c r="GE62" s="47"/>
      <c r="GF62" s="47"/>
      <c r="GG62" s="47"/>
      <c r="GH62" s="47"/>
      <c r="GI62" s="47"/>
      <c r="GJ62" s="47"/>
      <c r="GK62" s="47"/>
      <c r="GL62" s="47"/>
      <c r="GM62" s="47"/>
      <c r="GN62" s="47"/>
      <c r="GO62" s="47"/>
      <c r="GP62" s="47"/>
      <c r="GQ62" s="47"/>
      <c r="GR62" s="47"/>
      <c r="GS62" s="47"/>
      <c r="GT62" s="47"/>
      <c r="GU62" s="47"/>
      <c r="GV62" s="47"/>
      <c r="GW62" s="47"/>
      <c r="GX62" s="47"/>
      <c r="GY62" s="47"/>
      <c r="GZ62" s="47"/>
      <c r="HA62" s="47"/>
      <c r="HB62" s="47"/>
      <c r="HC62" s="47"/>
      <c r="HD62" s="47"/>
      <c r="HE62" s="47"/>
      <c r="HF62" s="47"/>
      <c r="HG62" s="47"/>
      <c r="HH62" s="47"/>
      <c r="HI62" s="47"/>
      <c r="HJ62" s="47"/>
      <c r="HK62" s="47"/>
      <c r="HL62" s="47"/>
      <c r="HM62" s="47"/>
      <c r="HN62" s="47"/>
      <c r="HO62" s="47"/>
      <c r="HP62" s="47"/>
      <c r="HQ62" s="47"/>
      <c r="HR62" s="47"/>
      <c r="HS62" s="47"/>
      <c r="HT62" s="47"/>
      <c r="HU62" s="47"/>
      <c r="HV62" s="47"/>
      <c r="HW62" s="47"/>
      <c r="HX62" s="47"/>
      <c r="HY62" s="47"/>
      <c r="HZ62" s="47"/>
      <c r="IA62" s="47"/>
      <c r="IB62" s="47"/>
      <c r="IC62" s="47"/>
      <c r="ID62" s="47"/>
      <c r="IE62" s="47"/>
      <c r="IF62" s="47"/>
      <c r="IG62" s="47"/>
      <c r="IH62" s="47"/>
      <c r="II62" s="47"/>
      <c r="IJ62" s="47"/>
      <c r="IK62" s="47"/>
      <c r="IL62" s="47"/>
      <c r="IM62" s="47"/>
      <c r="IN62" s="47"/>
      <c r="IO62" s="47"/>
      <c r="IP62" s="47"/>
      <c r="IQ62" s="47"/>
      <c r="IR62" s="47"/>
      <c r="IS62" s="47"/>
      <c r="IT62" s="47"/>
      <c r="IU62" s="47"/>
      <c r="IV62" s="47"/>
      <c r="IW62" s="47"/>
      <c r="IX62" s="47"/>
    </row>
    <row r="63" spans="1:258" s="48" customFormat="1" ht="90">
      <c r="A63" s="46"/>
      <c r="B63" s="52" t="s">
        <v>62</v>
      </c>
      <c r="C63" s="52" t="s">
        <v>112</v>
      </c>
      <c r="D63" s="52" t="s">
        <v>125</v>
      </c>
      <c r="E63" s="52" t="s">
        <v>155</v>
      </c>
      <c r="F63" s="52" t="s">
        <v>174</v>
      </c>
      <c r="G63" s="52">
        <v>1</v>
      </c>
      <c r="H63" s="52">
        <v>226.77</v>
      </c>
      <c r="I63" s="52">
        <f t="shared" si="0"/>
        <v>5.6692499999999999</v>
      </c>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c r="IL63" s="47"/>
      <c r="IM63" s="47"/>
      <c r="IN63" s="47"/>
      <c r="IO63" s="47"/>
      <c r="IP63" s="47"/>
      <c r="IQ63" s="47"/>
      <c r="IR63" s="47"/>
      <c r="IS63" s="47"/>
      <c r="IT63" s="47"/>
      <c r="IU63" s="47"/>
      <c r="IV63" s="47"/>
      <c r="IW63" s="47"/>
      <c r="IX63" s="47"/>
    </row>
    <row r="64" spans="1:258" s="48" customFormat="1" ht="90">
      <c r="A64" s="46"/>
      <c r="B64" s="52" t="s">
        <v>62</v>
      </c>
      <c r="C64" s="52" t="s">
        <v>112</v>
      </c>
      <c r="D64" s="52" t="s">
        <v>140</v>
      </c>
      <c r="E64" s="52" t="s">
        <v>155</v>
      </c>
      <c r="F64" s="52" t="s">
        <v>174</v>
      </c>
      <c r="G64" s="52">
        <v>5</v>
      </c>
      <c r="H64" s="52">
        <v>1080.3900000000001</v>
      </c>
      <c r="I64" s="52">
        <f t="shared" si="0"/>
        <v>5.4019500000000011</v>
      </c>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c r="IW64" s="47"/>
      <c r="IX64" s="47"/>
    </row>
    <row r="65" spans="1:258" s="48" customFormat="1" ht="90">
      <c r="A65" s="46"/>
      <c r="B65" s="52" t="s">
        <v>62</v>
      </c>
      <c r="C65" s="52" t="s">
        <v>112</v>
      </c>
      <c r="D65" s="52" t="s">
        <v>141</v>
      </c>
      <c r="E65" s="52" t="s">
        <v>155</v>
      </c>
      <c r="F65" s="52" t="s">
        <v>174</v>
      </c>
      <c r="G65" s="52">
        <v>10</v>
      </c>
      <c r="H65" s="52">
        <v>2160.77</v>
      </c>
      <c r="I65" s="52">
        <f t="shared" si="0"/>
        <v>5.4019250000000003</v>
      </c>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c r="IL65" s="47"/>
      <c r="IM65" s="47"/>
      <c r="IN65" s="47"/>
      <c r="IO65" s="47"/>
      <c r="IP65" s="47"/>
      <c r="IQ65" s="47"/>
      <c r="IR65" s="47"/>
      <c r="IS65" s="47"/>
      <c r="IT65" s="47"/>
      <c r="IU65" s="47"/>
      <c r="IV65" s="47"/>
      <c r="IW65" s="47"/>
      <c r="IX65" s="47"/>
    </row>
    <row r="66" spans="1:258" s="48" customFormat="1" ht="45">
      <c r="A66" s="46"/>
      <c r="B66" s="52" t="s">
        <v>61</v>
      </c>
      <c r="C66" s="52" t="s">
        <v>112</v>
      </c>
      <c r="D66" s="52" t="s">
        <v>142</v>
      </c>
      <c r="E66" s="52" t="s">
        <v>156</v>
      </c>
      <c r="F66" s="52" t="s">
        <v>175</v>
      </c>
      <c r="G66" s="52">
        <v>50</v>
      </c>
      <c r="H66" s="52">
        <v>10803.86</v>
      </c>
      <c r="I66" s="52">
        <f t="shared" si="0"/>
        <v>5.4019300000000001</v>
      </c>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c r="IL66" s="47"/>
      <c r="IM66" s="47"/>
      <c r="IN66" s="47"/>
      <c r="IO66" s="47"/>
      <c r="IP66" s="47"/>
      <c r="IQ66" s="47"/>
      <c r="IR66" s="47"/>
      <c r="IS66" s="47"/>
      <c r="IT66" s="47"/>
      <c r="IU66" s="47"/>
      <c r="IV66" s="47"/>
      <c r="IW66" s="47"/>
      <c r="IX66" s="47"/>
    </row>
    <row r="67" spans="1:258" s="48" customFormat="1" ht="45">
      <c r="A67" s="46"/>
      <c r="B67" s="52" t="s">
        <v>61</v>
      </c>
      <c r="C67" s="52" t="s">
        <v>112</v>
      </c>
      <c r="D67" s="52" t="s">
        <v>143</v>
      </c>
      <c r="E67" s="52" t="s">
        <v>156</v>
      </c>
      <c r="F67" s="52" t="s">
        <v>175</v>
      </c>
      <c r="G67" s="52">
        <v>1</v>
      </c>
      <c r="H67" s="52">
        <v>216.07</v>
      </c>
      <c r="I67" s="52">
        <f t="shared" si="0"/>
        <v>5.4017499999999998</v>
      </c>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47"/>
      <c r="GN67" s="47"/>
      <c r="GO67" s="47"/>
      <c r="GP67" s="47"/>
      <c r="GQ67" s="47"/>
      <c r="GR67" s="47"/>
      <c r="GS67" s="47"/>
      <c r="GT67" s="47"/>
      <c r="GU67" s="47"/>
      <c r="GV67" s="47"/>
      <c r="GW67" s="47"/>
      <c r="GX67" s="47"/>
      <c r="GY67" s="47"/>
      <c r="GZ67" s="47"/>
      <c r="HA67" s="47"/>
      <c r="HB67" s="47"/>
      <c r="HC67" s="47"/>
      <c r="HD67" s="47"/>
      <c r="HE67" s="47"/>
      <c r="HF67" s="47"/>
      <c r="HG67" s="47"/>
      <c r="HH67" s="47"/>
      <c r="HI67" s="47"/>
      <c r="HJ67" s="47"/>
      <c r="HK67" s="47"/>
      <c r="HL67" s="47"/>
      <c r="HM67" s="47"/>
      <c r="HN67" s="47"/>
      <c r="HO67" s="47"/>
      <c r="HP67" s="47"/>
      <c r="HQ67" s="47"/>
      <c r="HR67" s="47"/>
      <c r="HS67" s="47"/>
      <c r="HT67" s="47"/>
      <c r="HU67" s="47"/>
      <c r="HV67" s="47"/>
      <c r="HW67" s="47"/>
      <c r="HX67" s="47"/>
      <c r="HY67" s="47"/>
      <c r="HZ67" s="47"/>
      <c r="IA67" s="47"/>
      <c r="IB67" s="47"/>
      <c r="IC67" s="47"/>
      <c r="ID67" s="47"/>
      <c r="IE67" s="47"/>
      <c r="IF67" s="47"/>
      <c r="IG67" s="47"/>
      <c r="IH67" s="47"/>
      <c r="II67" s="47"/>
      <c r="IJ67" s="47"/>
      <c r="IK67" s="47"/>
      <c r="IL67" s="47"/>
      <c r="IM67" s="47"/>
      <c r="IN67" s="47"/>
      <c r="IO67" s="47"/>
      <c r="IP67" s="47"/>
      <c r="IQ67" s="47"/>
      <c r="IR67" s="47"/>
      <c r="IS67" s="47"/>
      <c r="IT67" s="47"/>
      <c r="IU67" s="47"/>
      <c r="IV67" s="47"/>
      <c r="IW67" s="47"/>
      <c r="IX67" s="47"/>
    </row>
    <row r="68" spans="1:258" s="48" customFormat="1" ht="168.75">
      <c r="A68" s="46"/>
      <c r="B68" s="52" t="s">
        <v>60</v>
      </c>
      <c r="C68" s="52" t="s">
        <v>116</v>
      </c>
      <c r="D68" s="52" t="s">
        <v>143</v>
      </c>
      <c r="E68" s="52" t="s">
        <v>148</v>
      </c>
      <c r="F68" s="52" t="s">
        <v>176</v>
      </c>
      <c r="G68" s="52">
        <v>1</v>
      </c>
      <c r="H68" s="52">
        <v>87.51</v>
      </c>
      <c r="I68" s="60">
        <f t="shared" si="0"/>
        <v>2.1877500000000003</v>
      </c>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47"/>
      <c r="HX68" s="47"/>
      <c r="HY68" s="47"/>
      <c r="HZ68" s="47"/>
      <c r="IA68" s="47"/>
      <c r="IB68" s="47"/>
      <c r="IC68" s="47"/>
      <c r="ID68" s="47"/>
      <c r="IE68" s="47"/>
      <c r="IF68" s="47"/>
      <c r="IG68" s="47"/>
      <c r="IH68" s="47"/>
      <c r="II68" s="47"/>
      <c r="IJ68" s="47"/>
      <c r="IK68" s="47"/>
      <c r="IL68" s="47"/>
      <c r="IM68" s="47"/>
      <c r="IN68" s="47"/>
      <c r="IO68" s="47"/>
      <c r="IP68" s="47"/>
      <c r="IQ68" s="47"/>
      <c r="IR68" s="47"/>
      <c r="IS68" s="47"/>
      <c r="IT68" s="47"/>
      <c r="IU68" s="47"/>
      <c r="IV68" s="47"/>
      <c r="IW68" s="47"/>
      <c r="IX68" s="47"/>
    </row>
    <row r="69" spans="1:258" s="48" customFormat="1" ht="67.5">
      <c r="A69" s="46"/>
      <c r="B69" s="52" t="s">
        <v>109</v>
      </c>
      <c r="C69" s="52" t="s">
        <v>118</v>
      </c>
      <c r="D69" s="52" t="s">
        <v>121</v>
      </c>
      <c r="E69" s="52" t="s">
        <v>157</v>
      </c>
      <c r="F69" s="52" t="s">
        <v>177</v>
      </c>
      <c r="G69" s="52">
        <v>1</v>
      </c>
      <c r="H69" s="52">
        <v>123.32</v>
      </c>
      <c r="I69" s="52">
        <f t="shared" si="0"/>
        <v>3.0829999999999997</v>
      </c>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c r="GK69" s="47"/>
      <c r="GL69" s="47"/>
      <c r="GM69" s="47"/>
      <c r="GN69" s="47"/>
      <c r="GO69" s="47"/>
      <c r="GP69" s="47"/>
      <c r="GQ69" s="47"/>
      <c r="GR69" s="47"/>
      <c r="GS69" s="47"/>
      <c r="GT69" s="47"/>
      <c r="GU69" s="47"/>
      <c r="GV69" s="47"/>
      <c r="GW69" s="47"/>
      <c r="GX69" s="47"/>
      <c r="GY69" s="47"/>
      <c r="GZ69" s="47"/>
      <c r="HA69" s="47"/>
      <c r="HB69" s="47"/>
      <c r="HC69" s="47"/>
      <c r="HD69" s="47"/>
      <c r="HE69" s="47"/>
      <c r="HF69" s="47"/>
      <c r="HG69" s="47"/>
      <c r="HH69" s="47"/>
      <c r="HI69" s="47"/>
      <c r="HJ69" s="47"/>
      <c r="HK69" s="47"/>
      <c r="HL69" s="47"/>
      <c r="HM69" s="47"/>
      <c r="HN69" s="47"/>
      <c r="HO69" s="47"/>
      <c r="HP69" s="47"/>
      <c r="HQ69" s="47"/>
      <c r="HR69" s="47"/>
      <c r="HS69" s="47"/>
      <c r="HT69" s="47"/>
      <c r="HU69" s="47"/>
      <c r="HV69" s="47"/>
      <c r="HW69" s="47"/>
      <c r="HX69" s="47"/>
      <c r="HY69" s="47"/>
      <c r="HZ69" s="47"/>
      <c r="IA69" s="47"/>
      <c r="IB69" s="47"/>
      <c r="IC69" s="47"/>
      <c r="ID69" s="47"/>
      <c r="IE69" s="47"/>
      <c r="IF69" s="47"/>
      <c r="IG69" s="47"/>
      <c r="IH69" s="47"/>
      <c r="II69" s="47"/>
      <c r="IJ69" s="47"/>
      <c r="IK69" s="47"/>
      <c r="IL69" s="47"/>
      <c r="IM69" s="47"/>
      <c r="IN69" s="47"/>
      <c r="IO69" s="47"/>
      <c r="IP69" s="47"/>
      <c r="IQ69" s="47"/>
      <c r="IR69" s="47"/>
      <c r="IS69" s="47"/>
      <c r="IT69" s="47"/>
      <c r="IU69" s="47"/>
      <c r="IV69" s="47"/>
      <c r="IW69" s="47"/>
      <c r="IX69" s="47"/>
    </row>
    <row r="70" spans="1:258" s="48" customFormat="1" ht="90">
      <c r="A70" s="46"/>
      <c r="B70" s="52" t="s">
        <v>110</v>
      </c>
      <c r="C70" s="52" t="s">
        <v>112</v>
      </c>
      <c r="D70" s="52" t="s">
        <v>130</v>
      </c>
      <c r="E70" s="52" t="s">
        <v>158</v>
      </c>
      <c r="F70" s="52" t="s">
        <v>178</v>
      </c>
      <c r="G70" s="52">
        <v>1</v>
      </c>
      <c r="H70" s="52">
        <v>216.07</v>
      </c>
      <c r="I70" s="52">
        <f t="shared" si="0"/>
        <v>5.4017499999999998</v>
      </c>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c r="GG70" s="47"/>
      <c r="GH70" s="47"/>
      <c r="GI70" s="47"/>
      <c r="GJ70" s="47"/>
      <c r="GK70" s="47"/>
      <c r="GL70" s="47"/>
      <c r="GM70" s="47"/>
      <c r="GN70" s="47"/>
      <c r="GO70" s="47"/>
      <c r="GP70" s="47"/>
      <c r="GQ70" s="47"/>
      <c r="GR70" s="47"/>
      <c r="GS70" s="47"/>
      <c r="GT70" s="47"/>
      <c r="GU70" s="47"/>
      <c r="GV70" s="47"/>
      <c r="GW70" s="47"/>
      <c r="GX70" s="47"/>
      <c r="GY70" s="47"/>
      <c r="GZ70" s="47"/>
      <c r="HA70" s="47"/>
      <c r="HB70" s="47"/>
      <c r="HC70" s="47"/>
      <c r="HD70" s="47"/>
      <c r="HE70" s="47"/>
      <c r="HF70" s="47"/>
      <c r="HG70" s="47"/>
      <c r="HH70" s="47"/>
      <c r="HI70" s="47"/>
      <c r="HJ70" s="47"/>
      <c r="HK70" s="47"/>
      <c r="HL70" s="47"/>
      <c r="HM70" s="47"/>
      <c r="HN70" s="47"/>
      <c r="HO70" s="47"/>
      <c r="HP70" s="47"/>
      <c r="HQ70" s="47"/>
      <c r="HR70" s="47"/>
      <c r="HS70" s="47"/>
      <c r="HT70" s="47"/>
      <c r="HU70" s="47"/>
      <c r="HV70" s="47"/>
      <c r="HW70" s="47"/>
      <c r="HX70" s="47"/>
      <c r="HY70" s="47"/>
      <c r="HZ70" s="47"/>
      <c r="IA70" s="47"/>
      <c r="IB70" s="47"/>
      <c r="IC70" s="47"/>
      <c r="ID70" s="47"/>
      <c r="IE70" s="47"/>
      <c r="IF70" s="47"/>
      <c r="IG70" s="47"/>
      <c r="IH70" s="47"/>
      <c r="II70" s="47"/>
      <c r="IJ70" s="47"/>
      <c r="IK70" s="47"/>
      <c r="IL70" s="47"/>
      <c r="IM70" s="47"/>
      <c r="IN70" s="47"/>
      <c r="IO70" s="47"/>
      <c r="IP70" s="47"/>
      <c r="IQ70" s="47"/>
      <c r="IR70" s="47"/>
      <c r="IS70" s="47"/>
      <c r="IT70" s="47"/>
      <c r="IU70" s="47"/>
      <c r="IV70" s="47"/>
      <c r="IW70" s="47"/>
      <c r="IX70" s="47"/>
    </row>
    <row r="71" spans="1:258" s="48" customFormat="1" ht="67.5">
      <c r="A71" s="46"/>
      <c r="B71" s="52" t="s">
        <v>109</v>
      </c>
      <c r="C71" s="52" t="s">
        <v>119</v>
      </c>
      <c r="D71" s="52" t="s">
        <v>121</v>
      </c>
      <c r="E71" s="52" t="s">
        <v>159</v>
      </c>
      <c r="F71" s="52" t="s">
        <v>179</v>
      </c>
      <c r="G71" s="52">
        <v>1</v>
      </c>
      <c r="H71" s="52">
        <v>123.32</v>
      </c>
      <c r="I71" s="52">
        <f t="shared" si="0"/>
        <v>3.0829999999999997</v>
      </c>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47"/>
      <c r="GZ71" s="47"/>
      <c r="HA71" s="47"/>
      <c r="HB71" s="47"/>
      <c r="HC71" s="47"/>
      <c r="HD71" s="47"/>
      <c r="HE71" s="47"/>
      <c r="HF71" s="47"/>
      <c r="HG71" s="47"/>
      <c r="HH71" s="47"/>
      <c r="HI71" s="47"/>
      <c r="HJ71" s="47"/>
      <c r="HK71" s="47"/>
      <c r="HL71" s="47"/>
      <c r="HM71" s="47"/>
      <c r="HN71" s="47"/>
      <c r="HO71" s="47"/>
      <c r="HP71" s="47"/>
      <c r="HQ71" s="47"/>
      <c r="HR71" s="47"/>
      <c r="HS71" s="47"/>
      <c r="HT71" s="47"/>
      <c r="HU71" s="47"/>
      <c r="HV71" s="47"/>
      <c r="HW71" s="47"/>
      <c r="HX71" s="47"/>
      <c r="HY71" s="47"/>
      <c r="HZ71" s="47"/>
      <c r="IA71" s="47"/>
      <c r="IB71" s="47"/>
      <c r="IC71" s="47"/>
      <c r="ID71" s="47"/>
      <c r="IE71" s="47"/>
      <c r="IF71" s="47"/>
      <c r="IG71" s="47"/>
      <c r="IH71" s="47"/>
      <c r="II71" s="47"/>
      <c r="IJ71" s="47"/>
      <c r="IK71" s="47"/>
      <c r="IL71" s="47"/>
      <c r="IM71" s="47"/>
      <c r="IN71" s="47"/>
      <c r="IO71" s="47"/>
      <c r="IP71" s="47"/>
      <c r="IQ71" s="47"/>
      <c r="IR71" s="47"/>
      <c r="IS71" s="47"/>
      <c r="IT71" s="47"/>
      <c r="IU71" s="47"/>
      <c r="IV71" s="47"/>
      <c r="IW71" s="47"/>
      <c r="IX71" s="47"/>
    </row>
    <row r="72" spans="1:258" s="48" customFormat="1" ht="90">
      <c r="A72" s="46"/>
      <c r="B72" s="52" t="s">
        <v>111</v>
      </c>
      <c r="C72" s="52" t="s">
        <v>112</v>
      </c>
      <c r="D72" s="52" t="s">
        <v>121</v>
      </c>
      <c r="E72" s="52" t="s">
        <v>160</v>
      </c>
      <c r="F72" s="52" t="s">
        <v>180</v>
      </c>
      <c r="G72" s="52">
        <v>1</v>
      </c>
      <c r="H72" s="52">
        <v>224.8</v>
      </c>
      <c r="I72" s="52">
        <f t="shared" si="0"/>
        <v>5.62</v>
      </c>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c r="GG72" s="47"/>
      <c r="GH72" s="47"/>
      <c r="GI72" s="47"/>
      <c r="GJ72" s="47"/>
      <c r="GK72" s="47"/>
      <c r="GL72" s="47"/>
      <c r="GM72" s="47"/>
      <c r="GN72" s="47"/>
      <c r="GO72" s="47"/>
      <c r="GP72" s="47"/>
      <c r="GQ72" s="47"/>
      <c r="GR72" s="47"/>
      <c r="GS72" s="47"/>
      <c r="GT72" s="47"/>
      <c r="GU72" s="47"/>
      <c r="GV72" s="47"/>
      <c r="GW72" s="47"/>
      <c r="GX72" s="47"/>
      <c r="GY72" s="47"/>
      <c r="GZ72" s="47"/>
      <c r="HA72" s="47"/>
      <c r="HB72" s="47"/>
      <c r="HC72" s="47"/>
      <c r="HD72" s="47"/>
      <c r="HE72" s="47"/>
      <c r="HF72" s="47"/>
      <c r="HG72" s="47"/>
      <c r="HH72" s="47"/>
      <c r="HI72" s="47"/>
      <c r="HJ72" s="47"/>
      <c r="HK72" s="47"/>
      <c r="HL72" s="47"/>
      <c r="HM72" s="47"/>
      <c r="HN72" s="47"/>
      <c r="HO72" s="47"/>
      <c r="HP72" s="47"/>
      <c r="HQ72" s="47"/>
      <c r="HR72" s="47"/>
      <c r="HS72" s="47"/>
      <c r="HT72" s="47"/>
      <c r="HU72" s="47"/>
      <c r="HV72" s="47"/>
      <c r="HW72" s="47"/>
      <c r="HX72" s="47"/>
      <c r="HY72" s="47"/>
      <c r="HZ72" s="47"/>
      <c r="IA72" s="47"/>
      <c r="IB72" s="47"/>
      <c r="IC72" s="47"/>
      <c r="ID72" s="47"/>
      <c r="IE72" s="47"/>
      <c r="IF72" s="47"/>
      <c r="IG72" s="47"/>
      <c r="IH72" s="47"/>
      <c r="II72" s="47"/>
      <c r="IJ72" s="47"/>
      <c r="IK72" s="47"/>
      <c r="IL72" s="47"/>
      <c r="IM72" s="47"/>
      <c r="IN72" s="47"/>
      <c r="IO72" s="47"/>
      <c r="IP72" s="47"/>
      <c r="IQ72" s="47"/>
      <c r="IR72" s="47"/>
      <c r="IS72" s="47"/>
      <c r="IT72" s="47"/>
      <c r="IU72" s="47"/>
      <c r="IV72" s="47"/>
      <c r="IW72" s="47"/>
      <c r="IX72" s="47"/>
    </row>
    <row r="73" spans="1:258" s="48" customFormat="1" ht="90">
      <c r="A73" s="46"/>
      <c r="B73" s="52" t="s">
        <v>111</v>
      </c>
      <c r="C73" s="52" t="s">
        <v>112</v>
      </c>
      <c r="D73" s="52" t="s">
        <v>130</v>
      </c>
      <c r="E73" s="52" t="s">
        <v>161</v>
      </c>
      <c r="F73" s="52" t="s">
        <v>181</v>
      </c>
      <c r="G73" s="52">
        <v>1</v>
      </c>
      <c r="H73" s="52">
        <v>224.8</v>
      </c>
      <c r="I73" s="52">
        <f t="shared" si="0"/>
        <v>5.62</v>
      </c>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c r="GG73" s="47"/>
      <c r="GH73" s="47"/>
      <c r="GI73" s="47"/>
      <c r="GJ73" s="47"/>
      <c r="GK73" s="47"/>
      <c r="GL73" s="47"/>
      <c r="GM73" s="47"/>
      <c r="GN73" s="47"/>
      <c r="GO73" s="47"/>
      <c r="GP73" s="47"/>
      <c r="GQ73" s="47"/>
      <c r="GR73" s="47"/>
      <c r="GS73" s="47"/>
      <c r="GT73" s="47"/>
      <c r="GU73" s="47"/>
      <c r="GV73" s="47"/>
      <c r="GW73" s="47"/>
      <c r="GX73" s="47"/>
      <c r="GY73" s="47"/>
      <c r="GZ73" s="47"/>
      <c r="HA73" s="47"/>
      <c r="HB73" s="47"/>
      <c r="HC73" s="47"/>
      <c r="HD73" s="47"/>
      <c r="HE73" s="47"/>
      <c r="HF73" s="47"/>
      <c r="HG73" s="47"/>
      <c r="HH73" s="47"/>
      <c r="HI73" s="47"/>
      <c r="HJ73" s="47"/>
      <c r="HK73" s="47"/>
      <c r="HL73" s="47"/>
      <c r="HM73" s="47"/>
      <c r="HN73" s="47"/>
      <c r="HO73" s="47"/>
      <c r="HP73" s="47"/>
      <c r="HQ73" s="47"/>
      <c r="HR73" s="47"/>
      <c r="HS73" s="47"/>
      <c r="HT73" s="47"/>
      <c r="HU73" s="47"/>
      <c r="HV73" s="47"/>
      <c r="HW73" s="47"/>
      <c r="HX73" s="47"/>
      <c r="HY73" s="47"/>
      <c r="HZ73" s="47"/>
      <c r="IA73" s="47"/>
      <c r="IB73" s="47"/>
      <c r="IC73" s="47"/>
      <c r="ID73" s="47"/>
      <c r="IE73" s="47"/>
      <c r="IF73" s="47"/>
      <c r="IG73" s="47"/>
      <c r="IH73" s="47"/>
      <c r="II73" s="47"/>
      <c r="IJ73" s="47"/>
      <c r="IK73" s="47"/>
      <c r="IL73" s="47"/>
      <c r="IM73" s="47"/>
      <c r="IN73" s="47"/>
      <c r="IO73" s="47"/>
      <c r="IP73" s="47"/>
      <c r="IQ73" s="47"/>
      <c r="IR73" s="47"/>
      <c r="IS73" s="47"/>
      <c r="IT73" s="47"/>
      <c r="IU73" s="47"/>
      <c r="IV73" s="47"/>
      <c r="IW73" s="47"/>
      <c r="IX73" s="47"/>
    </row>
    <row r="74" spans="1:258" s="48" customFormat="1" ht="90">
      <c r="A74" s="46"/>
      <c r="B74" s="52" t="s">
        <v>111</v>
      </c>
      <c r="C74" s="52" t="s">
        <v>112</v>
      </c>
      <c r="D74" s="52" t="s">
        <v>132</v>
      </c>
      <c r="E74" s="52" t="s">
        <v>161</v>
      </c>
      <c r="F74" s="52" t="s">
        <v>181</v>
      </c>
      <c r="G74" s="52">
        <v>5</v>
      </c>
      <c r="H74" s="52">
        <v>1080.3900000000001</v>
      </c>
      <c r="I74" s="52">
        <f t="shared" si="0"/>
        <v>5.4019500000000011</v>
      </c>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c r="GG74" s="47"/>
      <c r="GH74" s="47"/>
      <c r="GI74" s="47"/>
      <c r="GJ74" s="47"/>
      <c r="GK74" s="47"/>
      <c r="GL74" s="47"/>
      <c r="GM74" s="47"/>
      <c r="GN74" s="47"/>
      <c r="GO74" s="47"/>
      <c r="GP74" s="47"/>
      <c r="GQ74" s="47"/>
      <c r="GR74" s="47"/>
      <c r="GS74" s="47"/>
      <c r="GT74" s="47"/>
      <c r="GU74" s="47"/>
      <c r="GV74" s="47"/>
      <c r="GW74" s="47"/>
      <c r="GX74" s="47"/>
      <c r="GY74" s="47"/>
      <c r="GZ74" s="47"/>
      <c r="HA74" s="47"/>
      <c r="HB74" s="47"/>
      <c r="HC74" s="47"/>
      <c r="HD74" s="47"/>
      <c r="HE74" s="47"/>
      <c r="HF74" s="47"/>
      <c r="HG74" s="47"/>
      <c r="HH74" s="47"/>
      <c r="HI74" s="47"/>
      <c r="HJ74" s="47"/>
      <c r="HK74" s="47"/>
      <c r="HL74" s="47"/>
      <c r="HM74" s="47"/>
      <c r="HN74" s="47"/>
      <c r="HO74" s="47"/>
      <c r="HP74" s="47"/>
      <c r="HQ74" s="47"/>
      <c r="HR74" s="47"/>
      <c r="HS74" s="47"/>
      <c r="HT74" s="47"/>
      <c r="HU74" s="47"/>
      <c r="HV74" s="47"/>
      <c r="HW74" s="47"/>
      <c r="HX74" s="47"/>
      <c r="HY74" s="47"/>
      <c r="HZ74" s="47"/>
      <c r="IA74" s="47"/>
      <c r="IB74" s="47"/>
      <c r="IC74" s="47"/>
      <c r="ID74" s="47"/>
      <c r="IE74" s="47"/>
      <c r="IF74" s="47"/>
      <c r="IG74" s="47"/>
      <c r="IH74" s="47"/>
      <c r="II74" s="47"/>
      <c r="IJ74" s="47"/>
      <c r="IK74" s="47"/>
      <c r="IL74" s="47"/>
      <c r="IM74" s="47"/>
      <c r="IN74" s="47"/>
      <c r="IO74" s="47"/>
      <c r="IP74" s="47"/>
      <c r="IQ74" s="47"/>
      <c r="IR74" s="47"/>
      <c r="IS74" s="47"/>
      <c r="IT74" s="47"/>
      <c r="IU74" s="47"/>
      <c r="IV74" s="47"/>
      <c r="IW74" s="47"/>
      <c r="IX74" s="47"/>
    </row>
    <row r="75" spans="1:258" s="48" customFormat="1" ht="90">
      <c r="A75" s="46"/>
      <c r="B75" s="52" t="s">
        <v>111</v>
      </c>
      <c r="C75" s="52" t="s">
        <v>112</v>
      </c>
      <c r="D75" s="52" t="s">
        <v>131</v>
      </c>
      <c r="E75" s="52" t="s">
        <v>161</v>
      </c>
      <c r="F75" s="52" t="s">
        <v>181</v>
      </c>
      <c r="G75" s="52">
        <v>10</v>
      </c>
      <c r="H75" s="52">
        <v>2160.77</v>
      </c>
      <c r="I75" s="52">
        <f t="shared" si="0"/>
        <v>5.4019250000000003</v>
      </c>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c r="IP75" s="47"/>
      <c r="IQ75" s="47"/>
      <c r="IR75" s="47"/>
      <c r="IS75" s="47"/>
      <c r="IT75" s="47"/>
      <c r="IU75" s="47"/>
      <c r="IV75" s="47"/>
      <c r="IW75" s="47"/>
      <c r="IX75" s="47"/>
    </row>
    <row r="76" spans="1:258" s="48" customFormat="1" ht="90">
      <c r="A76" s="46"/>
      <c r="B76" s="52" t="s">
        <v>111</v>
      </c>
      <c r="C76" s="52" t="s">
        <v>112</v>
      </c>
      <c r="D76" s="52" t="s">
        <v>130</v>
      </c>
      <c r="E76" s="52" t="s">
        <v>161</v>
      </c>
      <c r="F76" s="52" t="s">
        <v>182</v>
      </c>
      <c r="G76" s="52">
        <v>1</v>
      </c>
      <c r="H76" s="52">
        <v>232.86</v>
      </c>
      <c r="I76" s="52">
        <f t="shared" si="0"/>
        <v>5.8215000000000003</v>
      </c>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c r="GS76" s="47"/>
      <c r="GT76" s="47"/>
      <c r="GU76" s="47"/>
      <c r="GV76" s="47"/>
      <c r="GW76" s="47"/>
      <c r="GX76" s="47"/>
      <c r="GY76" s="47"/>
      <c r="GZ76" s="47"/>
      <c r="HA76" s="47"/>
      <c r="HB76" s="47"/>
      <c r="HC76" s="47"/>
      <c r="HD76" s="47"/>
      <c r="HE76" s="47"/>
      <c r="HF76" s="47"/>
      <c r="HG76" s="47"/>
      <c r="HH76" s="47"/>
      <c r="HI76" s="47"/>
      <c r="HJ76" s="47"/>
      <c r="HK76" s="47"/>
      <c r="HL76" s="47"/>
      <c r="HM76" s="47"/>
      <c r="HN76" s="47"/>
      <c r="HO76" s="47"/>
      <c r="HP76" s="47"/>
      <c r="HQ76" s="47"/>
      <c r="HR76" s="47"/>
      <c r="HS76" s="47"/>
      <c r="HT76" s="47"/>
      <c r="HU76" s="47"/>
      <c r="HV76" s="47"/>
      <c r="HW76" s="47"/>
      <c r="HX76" s="47"/>
      <c r="HY76" s="47"/>
      <c r="HZ76" s="47"/>
      <c r="IA76" s="47"/>
      <c r="IB76" s="47"/>
      <c r="IC76" s="47"/>
      <c r="ID76" s="47"/>
      <c r="IE76" s="47"/>
      <c r="IF76" s="47"/>
      <c r="IG76" s="47"/>
      <c r="IH76" s="47"/>
      <c r="II76" s="47"/>
      <c r="IJ76" s="47"/>
      <c r="IK76" s="47"/>
      <c r="IL76" s="47"/>
      <c r="IM76" s="47"/>
      <c r="IN76" s="47"/>
      <c r="IO76" s="47"/>
      <c r="IP76" s="47"/>
      <c r="IQ76" s="47"/>
      <c r="IR76" s="47"/>
      <c r="IS76" s="47"/>
      <c r="IT76" s="47"/>
      <c r="IU76" s="47"/>
      <c r="IV76" s="47"/>
      <c r="IW76" s="47"/>
      <c r="IX76" s="47"/>
    </row>
    <row r="77" spans="1:258" s="48" customFormat="1" ht="12.75">
      <c r="A77" s="46"/>
      <c r="B77" s="139" t="s">
        <v>42</v>
      </c>
      <c r="C77" s="140"/>
      <c r="D77" s="140"/>
      <c r="E77" s="140"/>
      <c r="F77" s="140"/>
      <c r="G77" s="140"/>
      <c r="H77" s="141"/>
      <c r="I77" s="45">
        <v>2.1878000000000002</v>
      </c>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47"/>
      <c r="HX77" s="47"/>
      <c r="HY77" s="47"/>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row>
    <row r="78" spans="1:258" s="48" customFormat="1" ht="12.75">
      <c r="A78" s="46"/>
      <c r="B78" s="136" t="s">
        <v>83</v>
      </c>
      <c r="C78" s="137"/>
      <c r="D78" s="137"/>
      <c r="E78" s="137"/>
      <c r="F78" s="137"/>
      <c r="G78" s="137"/>
      <c r="H78" s="137"/>
      <c r="I78" s="138"/>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c r="GS78" s="47"/>
      <c r="GT78" s="47"/>
      <c r="GU78" s="47"/>
      <c r="GV78" s="47"/>
      <c r="GW78" s="47"/>
      <c r="GX78" s="47"/>
      <c r="GY78" s="47"/>
      <c r="GZ78" s="47"/>
      <c r="HA78" s="47"/>
      <c r="HB78" s="47"/>
      <c r="HC78" s="47"/>
      <c r="HD78" s="47"/>
      <c r="HE78" s="47"/>
      <c r="HF78" s="47"/>
      <c r="HG78" s="47"/>
      <c r="HH78" s="47"/>
      <c r="HI78" s="47"/>
      <c r="HJ78" s="47"/>
      <c r="HK78" s="47"/>
      <c r="HL78" s="47"/>
      <c r="HM78" s="47"/>
      <c r="HN78" s="47"/>
      <c r="HO78" s="47"/>
      <c r="HP78" s="47"/>
      <c r="HQ78" s="47"/>
      <c r="HR78" s="47"/>
      <c r="HS78" s="47"/>
      <c r="HT78" s="47"/>
      <c r="HU78" s="47"/>
      <c r="HV78" s="47"/>
      <c r="HW78" s="47"/>
      <c r="HX78" s="47"/>
      <c r="HY78" s="47"/>
      <c r="HZ78" s="47"/>
      <c r="IA78" s="47"/>
      <c r="IB78" s="47"/>
      <c r="IC78" s="47"/>
      <c r="ID78" s="47"/>
      <c r="IE78" s="47"/>
      <c r="IF78" s="47"/>
      <c r="IG78" s="47"/>
      <c r="IH78" s="47"/>
      <c r="II78" s="47"/>
      <c r="IJ78" s="47"/>
      <c r="IK78" s="47"/>
      <c r="IL78" s="47"/>
      <c r="IM78" s="47"/>
      <c r="IN78" s="47"/>
      <c r="IO78" s="47"/>
      <c r="IP78" s="47"/>
      <c r="IQ78" s="47"/>
      <c r="IR78" s="47"/>
      <c r="IS78" s="47"/>
      <c r="IT78" s="47"/>
      <c r="IU78" s="47"/>
      <c r="IV78" s="47"/>
      <c r="IW78" s="47"/>
      <c r="IX78" s="47"/>
    </row>
    <row r="79" spans="1:258" s="48" customFormat="1" ht="67.5">
      <c r="A79" s="46"/>
      <c r="B79" s="52" t="s">
        <v>183</v>
      </c>
      <c r="C79" s="52" t="s">
        <v>191</v>
      </c>
      <c r="D79" s="52" t="s">
        <v>194</v>
      </c>
      <c r="E79" s="52" t="s">
        <v>216</v>
      </c>
      <c r="F79" s="52" t="s">
        <v>230</v>
      </c>
      <c r="G79" s="52">
        <v>10</v>
      </c>
      <c r="H79" s="52">
        <v>21.9</v>
      </c>
      <c r="I79" s="59">
        <f>H79/G79</f>
        <v>2.19</v>
      </c>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47"/>
      <c r="HX79" s="47"/>
      <c r="HY79" s="47"/>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row>
    <row r="80" spans="1:258" s="48" customFormat="1" ht="78.75">
      <c r="A80" s="46"/>
      <c r="B80" s="52" t="s">
        <v>184</v>
      </c>
      <c r="C80" s="52" t="s">
        <v>191</v>
      </c>
      <c r="D80" s="52" t="s">
        <v>195</v>
      </c>
      <c r="E80" s="52" t="s">
        <v>217</v>
      </c>
      <c r="F80" s="52" t="s">
        <v>231</v>
      </c>
      <c r="G80" s="52">
        <v>10</v>
      </c>
      <c r="H80" s="52">
        <v>14.47</v>
      </c>
      <c r="I80" s="59">
        <f t="shared" ref="I80:I120" si="1">H80/G80</f>
        <v>1.4470000000000001</v>
      </c>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c r="GS80" s="47"/>
      <c r="GT80" s="47"/>
      <c r="GU80" s="47"/>
      <c r="GV80" s="47"/>
      <c r="GW80" s="47"/>
      <c r="GX80" s="47"/>
      <c r="GY80" s="47"/>
      <c r="GZ80" s="47"/>
      <c r="HA80" s="47"/>
      <c r="HB80" s="47"/>
      <c r="HC80" s="47"/>
      <c r="HD80" s="47"/>
      <c r="HE80" s="47"/>
      <c r="HF80" s="47"/>
      <c r="HG80" s="47"/>
      <c r="HH80" s="47"/>
      <c r="HI80" s="47"/>
      <c r="HJ80" s="47"/>
      <c r="HK80" s="47"/>
      <c r="HL80" s="47"/>
      <c r="HM80" s="47"/>
      <c r="HN80" s="47"/>
      <c r="HO80" s="47"/>
      <c r="HP80" s="47"/>
      <c r="HQ80" s="47"/>
      <c r="HR80" s="47"/>
      <c r="HS80" s="47"/>
      <c r="HT80" s="47"/>
      <c r="HU80" s="47"/>
      <c r="HV80" s="47"/>
      <c r="HW80" s="47"/>
      <c r="HX80" s="47"/>
      <c r="HY80" s="47"/>
      <c r="HZ80" s="47"/>
      <c r="IA80" s="47"/>
      <c r="IB80" s="47"/>
      <c r="IC80" s="47"/>
      <c r="ID80" s="47"/>
      <c r="IE80" s="47"/>
      <c r="IF80" s="47"/>
      <c r="IG80" s="47"/>
      <c r="IH80" s="47"/>
      <c r="II80" s="47"/>
      <c r="IJ80" s="47"/>
      <c r="IK80" s="47"/>
      <c r="IL80" s="47"/>
      <c r="IM80" s="47"/>
      <c r="IN80" s="47"/>
      <c r="IO80" s="47"/>
      <c r="IP80" s="47"/>
      <c r="IQ80" s="47"/>
      <c r="IR80" s="47"/>
      <c r="IS80" s="47"/>
      <c r="IT80" s="47"/>
      <c r="IU80" s="47"/>
      <c r="IV80" s="47"/>
      <c r="IW80" s="47"/>
      <c r="IX80" s="47"/>
    </row>
    <row r="81" spans="1:258" s="48" customFormat="1" ht="45">
      <c r="A81" s="46"/>
      <c r="B81" s="52" t="s">
        <v>185</v>
      </c>
      <c r="C81" s="52" t="s">
        <v>191</v>
      </c>
      <c r="D81" s="52" t="s">
        <v>196</v>
      </c>
      <c r="E81" s="52" t="s">
        <v>218</v>
      </c>
      <c r="F81" s="52" t="s">
        <v>231</v>
      </c>
      <c r="G81" s="52">
        <v>10</v>
      </c>
      <c r="H81" s="52">
        <v>13.22</v>
      </c>
      <c r="I81" s="59">
        <f t="shared" si="1"/>
        <v>1.3220000000000001</v>
      </c>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c r="GS81" s="47"/>
      <c r="GT81" s="47"/>
      <c r="GU81" s="47"/>
      <c r="GV81" s="47"/>
      <c r="GW81" s="47"/>
      <c r="GX81" s="47"/>
      <c r="GY81" s="47"/>
      <c r="GZ81" s="47"/>
      <c r="HA81" s="47"/>
      <c r="HB81" s="47"/>
      <c r="HC81" s="47"/>
      <c r="HD81" s="47"/>
      <c r="HE81" s="47"/>
      <c r="HF81" s="47"/>
      <c r="HG81" s="47"/>
      <c r="HH81" s="47"/>
      <c r="HI81" s="47"/>
      <c r="HJ81" s="47"/>
      <c r="HK81" s="47"/>
      <c r="HL81" s="47"/>
      <c r="HM81" s="47"/>
      <c r="HN81" s="47"/>
      <c r="HO81" s="47"/>
      <c r="HP81" s="47"/>
      <c r="HQ81" s="47"/>
      <c r="HR81" s="47"/>
      <c r="HS81" s="47"/>
      <c r="HT81" s="47"/>
      <c r="HU81" s="47"/>
      <c r="HV81" s="47"/>
      <c r="HW81" s="47"/>
      <c r="HX81" s="47"/>
      <c r="HY81" s="47"/>
      <c r="HZ81" s="47"/>
      <c r="IA81" s="47"/>
      <c r="IB81" s="47"/>
      <c r="IC81" s="47"/>
      <c r="ID81" s="47"/>
      <c r="IE81" s="47"/>
      <c r="IF81" s="47"/>
      <c r="IG81" s="47"/>
      <c r="IH81" s="47"/>
      <c r="II81" s="47"/>
      <c r="IJ81" s="47"/>
      <c r="IK81" s="47"/>
      <c r="IL81" s="47"/>
      <c r="IM81" s="47"/>
      <c r="IN81" s="47"/>
      <c r="IO81" s="47"/>
      <c r="IP81" s="47"/>
      <c r="IQ81" s="47"/>
      <c r="IR81" s="47"/>
      <c r="IS81" s="47"/>
      <c r="IT81" s="47"/>
      <c r="IU81" s="47"/>
      <c r="IV81" s="47"/>
      <c r="IW81" s="47"/>
      <c r="IX81" s="47"/>
    </row>
    <row r="82" spans="1:258" s="48" customFormat="1" ht="56.25">
      <c r="A82" s="46"/>
      <c r="B82" s="52" t="s">
        <v>68</v>
      </c>
      <c r="C82" s="52" t="s">
        <v>191</v>
      </c>
      <c r="D82" s="52" t="s">
        <v>197</v>
      </c>
      <c r="E82" s="52" t="s">
        <v>219</v>
      </c>
      <c r="F82" s="52" t="s">
        <v>232</v>
      </c>
      <c r="G82" s="52">
        <v>10</v>
      </c>
      <c r="H82" s="52">
        <v>19.39</v>
      </c>
      <c r="I82" s="59">
        <f t="shared" si="1"/>
        <v>1.9390000000000001</v>
      </c>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c r="GK82" s="47"/>
      <c r="GL82" s="47"/>
      <c r="GM82" s="47"/>
      <c r="GN82" s="47"/>
      <c r="GO82" s="47"/>
      <c r="GP82" s="47"/>
      <c r="GQ82" s="47"/>
      <c r="GR82" s="47"/>
      <c r="GS82" s="47"/>
      <c r="GT82" s="47"/>
      <c r="GU82" s="47"/>
      <c r="GV82" s="47"/>
      <c r="GW82" s="47"/>
      <c r="GX82" s="47"/>
      <c r="GY82" s="47"/>
      <c r="GZ82" s="47"/>
      <c r="HA82" s="47"/>
      <c r="HB82" s="47"/>
      <c r="HC82" s="47"/>
      <c r="HD82" s="47"/>
      <c r="HE82" s="47"/>
      <c r="HF82" s="47"/>
      <c r="HG82" s="47"/>
      <c r="HH82" s="47"/>
      <c r="HI82" s="47"/>
      <c r="HJ82" s="47"/>
      <c r="HK82" s="47"/>
      <c r="HL82" s="47"/>
      <c r="HM82" s="47"/>
      <c r="HN82" s="47"/>
      <c r="HO82" s="47"/>
      <c r="HP82" s="47"/>
      <c r="HQ82" s="47"/>
      <c r="HR82" s="47"/>
      <c r="HS82" s="47"/>
      <c r="HT82" s="47"/>
      <c r="HU82" s="47"/>
      <c r="HV82" s="47"/>
      <c r="HW82" s="47"/>
      <c r="HX82" s="47"/>
      <c r="HY82" s="47"/>
      <c r="HZ82" s="47"/>
      <c r="IA82" s="47"/>
      <c r="IB82" s="47"/>
      <c r="IC82" s="47"/>
      <c r="ID82" s="47"/>
      <c r="IE82" s="47"/>
      <c r="IF82" s="47"/>
      <c r="IG82" s="47"/>
      <c r="IH82" s="47"/>
      <c r="II82" s="47"/>
      <c r="IJ82" s="47"/>
      <c r="IK82" s="47"/>
      <c r="IL82" s="47"/>
      <c r="IM82" s="47"/>
      <c r="IN82" s="47"/>
      <c r="IO82" s="47"/>
      <c r="IP82" s="47"/>
      <c r="IQ82" s="47"/>
      <c r="IR82" s="47"/>
      <c r="IS82" s="47"/>
      <c r="IT82" s="47"/>
      <c r="IU82" s="47"/>
      <c r="IV82" s="47"/>
      <c r="IW82" s="47"/>
      <c r="IX82" s="47"/>
    </row>
    <row r="83" spans="1:258" s="48" customFormat="1" ht="78.75">
      <c r="A83" s="46"/>
      <c r="B83" s="52" t="s">
        <v>186</v>
      </c>
      <c r="C83" s="52" t="s">
        <v>191</v>
      </c>
      <c r="D83" s="52" t="s">
        <v>198</v>
      </c>
      <c r="E83" s="52" t="s">
        <v>220</v>
      </c>
      <c r="F83" s="52" t="s">
        <v>233</v>
      </c>
      <c r="G83" s="52">
        <v>5</v>
      </c>
      <c r="H83" s="52">
        <v>9.32</v>
      </c>
      <c r="I83" s="59">
        <f t="shared" si="1"/>
        <v>1.8640000000000001</v>
      </c>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47"/>
      <c r="HX83" s="47"/>
      <c r="HY83" s="47"/>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row>
    <row r="84" spans="1:258" s="48" customFormat="1" ht="78.75">
      <c r="A84" s="46"/>
      <c r="B84" s="52" t="s">
        <v>187</v>
      </c>
      <c r="C84" s="52" t="s">
        <v>191</v>
      </c>
      <c r="D84" s="52" t="s">
        <v>199</v>
      </c>
      <c r="E84" s="52" t="s">
        <v>221</v>
      </c>
      <c r="F84" s="52" t="s">
        <v>234</v>
      </c>
      <c r="G84" s="52">
        <v>10</v>
      </c>
      <c r="H84" s="52">
        <v>32</v>
      </c>
      <c r="I84" s="52">
        <f t="shared" si="1"/>
        <v>3.2</v>
      </c>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c r="GK84" s="47"/>
      <c r="GL84" s="47"/>
      <c r="GM84" s="47"/>
      <c r="GN84" s="47"/>
      <c r="GO84" s="47"/>
      <c r="GP84" s="47"/>
      <c r="GQ84" s="47"/>
      <c r="GR84" s="47"/>
      <c r="GS84" s="47"/>
      <c r="GT84" s="47"/>
      <c r="GU84" s="47"/>
      <c r="GV84" s="47"/>
      <c r="GW84" s="47"/>
      <c r="GX84" s="47"/>
      <c r="GY84" s="47"/>
      <c r="GZ84" s="47"/>
      <c r="HA84" s="47"/>
      <c r="HB84" s="47"/>
      <c r="HC84" s="47"/>
      <c r="HD84" s="47"/>
      <c r="HE84" s="47"/>
      <c r="HF84" s="47"/>
      <c r="HG84" s="47"/>
      <c r="HH84" s="47"/>
      <c r="HI84" s="47"/>
      <c r="HJ84" s="47"/>
      <c r="HK84" s="47"/>
      <c r="HL84" s="47"/>
      <c r="HM84" s="47"/>
      <c r="HN84" s="47"/>
      <c r="HO84" s="47"/>
      <c r="HP84" s="47"/>
      <c r="HQ84" s="47"/>
      <c r="HR84" s="47"/>
      <c r="HS84" s="47"/>
      <c r="HT84" s="47"/>
      <c r="HU84" s="47"/>
      <c r="HV84" s="47"/>
      <c r="HW84" s="47"/>
      <c r="HX84" s="47"/>
      <c r="HY84" s="47"/>
      <c r="HZ84" s="47"/>
      <c r="IA84" s="47"/>
      <c r="IB84" s="47"/>
      <c r="IC84" s="47"/>
      <c r="ID84" s="47"/>
      <c r="IE84" s="47"/>
      <c r="IF84" s="47"/>
      <c r="IG84" s="47"/>
      <c r="IH84" s="47"/>
      <c r="II84" s="47"/>
      <c r="IJ84" s="47"/>
      <c r="IK84" s="47"/>
      <c r="IL84" s="47"/>
      <c r="IM84" s="47"/>
      <c r="IN84" s="47"/>
      <c r="IO84" s="47"/>
      <c r="IP84" s="47"/>
      <c r="IQ84" s="47"/>
      <c r="IR84" s="47"/>
      <c r="IS84" s="47"/>
      <c r="IT84" s="47"/>
      <c r="IU84" s="47"/>
      <c r="IV84" s="47"/>
      <c r="IW84" s="47"/>
      <c r="IX84" s="47"/>
    </row>
    <row r="85" spans="1:258" s="48" customFormat="1" ht="78.75">
      <c r="A85" s="46"/>
      <c r="B85" s="52" t="s">
        <v>186</v>
      </c>
      <c r="C85" s="52" t="s">
        <v>191</v>
      </c>
      <c r="D85" s="52" t="s">
        <v>200</v>
      </c>
      <c r="E85" s="52" t="s">
        <v>222</v>
      </c>
      <c r="F85" s="52" t="s">
        <v>234</v>
      </c>
      <c r="G85" s="52">
        <v>10</v>
      </c>
      <c r="H85" s="52">
        <v>32</v>
      </c>
      <c r="I85" s="52">
        <f t="shared" si="1"/>
        <v>3.2</v>
      </c>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c r="GK85" s="47"/>
      <c r="GL85" s="47"/>
      <c r="GM85" s="47"/>
      <c r="GN85" s="47"/>
      <c r="GO85" s="47"/>
      <c r="GP85" s="47"/>
      <c r="GQ85" s="47"/>
      <c r="GR85" s="47"/>
      <c r="GS85" s="47"/>
      <c r="GT85" s="47"/>
      <c r="GU85" s="47"/>
      <c r="GV85" s="47"/>
      <c r="GW85" s="47"/>
      <c r="GX85" s="47"/>
      <c r="GY85" s="47"/>
      <c r="GZ85" s="47"/>
      <c r="HA85" s="47"/>
      <c r="HB85" s="47"/>
      <c r="HC85" s="47"/>
      <c r="HD85" s="47"/>
      <c r="HE85" s="47"/>
      <c r="HF85" s="47"/>
      <c r="HG85" s="47"/>
      <c r="HH85" s="47"/>
      <c r="HI85" s="47"/>
      <c r="HJ85" s="47"/>
      <c r="HK85" s="47"/>
      <c r="HL85" s="47"/>
      <c r="HM85" s="47"/>
      <c r="HN85" s="47"/>
      <c r="HO85" s="47"/>
      <c r="HP85" s="47"/>
      <c r="HQ85" s="47"/>
      <c r="HR85" s="47"/>
      <c r="HS85" s="47"/>
      <c r="HT85" s="47"/>
      <c r="HU85" s="47"/>
      <c r="HV85" s="47"/>
      <c r="HW85" s="47"/>
      <c r="HX85" s="47"/>
      <c r="HY85" s="47"/>
      <c r="HZ85" s="47"/>
      <c r="IA85" s="47"/>
      <c r="IB85" s="47"/>
      <c r="IC85" s="47"/>
      <c r="ID85" s="47"/>
      <c r="IE85" s="47"/>
      <c r="IF85" s="47"/>
      <c r="IG85" s="47"/>
      <c r="IH85" s="47"/>
      <c r="II85" s="47"/>
      <c r="IJ85" s="47"/>
      <c r="IK85" s="47"/>
      <c r="IL85" s="47"/>
      <c r="IM85" s="47"/>
      <c r="IN85" s="47"/>
      <c r="IO85" s="47"/>
      <c r="IP85" s="47"/>
      <c r="IQ85" s="47"/>
      <c r="IR85" s="47"/>
      <c r="IS85" s="47"/>
      <c r="IT85" s="47"/>
      <c r="IU85" s="47"/>
      <c r="IV85" s="47"/>
      <c r="IW85" s="47"/>
      <c r="IX85" s="47"/>
    </row>
    <row r="86" spans="1:258" s="48" customFormat="1" ht="67.5">
      <c r="A86" s="46"/>
      <c r="B86" s="52" t="s">
        <v>59</v>
      </c>
      <c r="C86" s="52" t="s">
        <v>191</v>
      </c>
      <c r="D86" s="52" t="s">
        <v>201</v>
      </c>
      <c r="E86" s="52" t="s">
        <v>223</v>
      </c>
      <c r="F86" s="52" t="s">
        <v>234</v>
      </c>
      <c r="G86" s="52">
        <v>5</v>
      </c>
      <c r="H86" s="52">
        <v>16</v>
      </c>
      <c r="I86" s="52">
        <f t="shared" si="1"/>
        <v>3.2</v>
      </c>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c r="GS86" s="47"/>
      <c r="GT86" s="47"/>
      <c r="GU86" s="47"/>
      <c r="GV86" s="47"/>
      <c r="GW86" s="47"/>
      <c r="GX86" s="47"/>
      <c r="GY86" s="47"/>
      <c r="GZ86" s="47"/>
      <c r="HA86" s="47"/>
      <c r="HB86" s="47"/>
      <c r="HC86" s="47"/>
      <c r="HD86" s="47"/>
      <c r="HE86" s="47"/>
      <c r="HF86" s="47"/>
      <c r="HG86" s="47"/>
      <c r="HH86" s="47"/>
      <c r="HI86" s="47"/>
      <c r="HJ86" s="47"/>
      <c r="HK86" s="47"/>
      <c r="HL86" s="47"/>
      <c r="HM86" s="47"/>
      <c r="HN86" s="47"/>
      <c r="HO86" s="47"/>
      <c r="HP86" s="47"/>
      <c r="HQ86" s="47"/>
      <c r="HR86" s="47"/>
      <c r="HS86" s="47"/>
      <c r="HT86" s="47"/>
      <c r="HU86" s="47"/>
      <c r="HV86" s="47"/>
      <c r="HW86" s="47"/>
      <c r="HX86" s="47"/>
      <c r="HY86" s="47"/>
      <c r="HZ86" s="47"/>
      <c r="IA86" s="47"/>
      <c r="IB86" s="47"/>
      <c r="IC86" s="47"/>
      <c r="ID86" s="47"/>
      <c r="IE86" s="47"/>
      <c r="IF86" s="47"/>
      <c r="IG86" s="47"/>
      <c r="IH86" s="47"/>
      <c r="II86" s="47"/>
      <c r="IJ86" s="47"/>
      <c r="IK86" s="47"/>
      <c r="IL86" s="47"/>
      <c r="IM86" s="47"/>
      <c r="IN86" s="47"/>
      <c r="IO86" s="47"/>
      <c r="IP86" s="47"/>
      <c r="IQ86" s="47"/>
      <c r="IR86" s="47"/>
      <c r="IS86" s="47"/>
      <c r="IT86" s="47"/>
      <c r="IU86" s="47"/>
      <c r="IV86" s="47"/>
      <c r="IW86" s="47"/>
      <c r="IX86" s="47"/>
    </row>
    <row r="87" spans="1:258" s="48" customFormat="1" ht="168.75">
      <c r="A87" s="46"/>
      <c r="B87" s="52" t="s">
        <v>60</v>
      </c>
      <c r="C87" s="52" t="s">
        <v>191</v>
      </c>
      <c r="D87" s="52" t="s">
        <v>201</v>
      </c>
      <c r="E87" s="52" t="s">
        <v>223</v>
      </c>
      <c r="F87" s="52" t="s">
        <v>234</v>
      </c>
      <c r="G87" s="52">
        <v>5</v>
      </c>
      <c r="H87" s="52">
        <v>16</v>
      </c>
      <c r="I87" s="52">
        <f t="shared" si="1"/>
        <v>3.2</v>
      </c>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c r="FZ87" s="47"/>
      <c r="GA87" s="47"/>
      <c r="GB87" s="47"/>
      <c r="GC87" s="47"/>
      <c r="GD87" s="47"/>
      <c r="GE87" s="47"/>
      <c r="GF87" s="47"/>
      <c r="GG87" s="47"/>
      <c r="GH87" s="47"/>
      <c r="GI87" s="47"/>
      <c r="GJ87" s="47"/>
      <c r="GK87" s="47"/>
      <c r="GL87" s="47"/>
      <c r="GM87" s="47"/>
      <c r="GN87" s="47"/>
      <c r="GO87" s="47"/>
      <c r="GP87" s="47"/>
      <c r="GQ87" s="47"/>
      <c r="GR87" s="47"/>
      <c r="GS87" s="47"/>
      <c r="GT87" s="47"/>
      <c r="GU87" s="47"/>
      <c r="GV87" s="47"/>
      <c r="GW87" s="47"/>
      <c r="GX87" s="47"/>
      <c r="GY87" s="47"/>
      <c r="GZ87" s="47"/>
      <c r="HA87" s="47"/>
      <c r="HB87" s="47"/>
      <c r="HC87" s="47"/>
      <c r="HD87" s="47"/>
      <c r="HE87" s="47"/>
      <c r="HF87" s="47"/>
      <c r="HG87" s="47"/>
      <c r="HH87" s="47"/>
      <c r="HI87" s="47"/>
      <c r="HJ87" s="47"/>
      <c r="HK87" s="47"/>
      <c r="HL87" s="47"/>
      <c r="HM87" s="47"/>
      <c r="HN87" s="47"/>
      <c r="HO87" s="47"/>
      <c r="HP87" s="47"/>
      <c r="HQ87" s="47"/>
      <c r="HR87" s="47"/>
      <c r="HS87" s="47"/>
      <c r="HT87" s="47"/>
      <c r="HU87" s="47"/>
      <c r="HV87" s="47"/>
      <c r="HW87" s="47"/>
      <c r="HX87" s="47"/>
      <c r="HY87" s="47"/>
      <c r="HZ87" s="47"/>
      <c r="IA87" s="47"/>
      <c r="IB87" s="47"/>
      <c r="IC87" s="47"/>
      <c r="ID87" s="47"/>
      <c r="IE87" s="47"/>
      <c r="IF87" s="47"/>
      <c r="IG87" s="47"/>
      <c r="IH87" s="47"/>
      <c r="II87" s="47"/>
      <c r="IJ87" s="47"/>
      <c r="IK87" s="47"/>
      <c r="IL87" s="47"/>
      <c r="IM87" s="47"/>
      <c r="IN87" s="47"/>
      <c r="IO87" s="47"/>
      <c r="IP87" s="47"/>
      <c r="IQ87" s="47"/>
      <c r="IR87" s="47"/>
      <c r="IS87" s="47"/>
      <c r="IT87" s="47"/>
      <c r="IU87" s="47"/>
      <c r="IV87" s="47"/>
      <c r="IW87" s="47"/>
      <c r="IX87" s="47"/>
    </row>
    <row r="88" spans="1:258" s="48" customFormat="1" ht="168.75">
      <c r="A88" s="46"/>
      <c r="B88" s="52" t="s">
        <v>60</v>
      </c>
      <c r="C88" s="52" t="s">
        <v>191</v>
      </c>
      <c r="D88" s="52" t="s">
        <v>201</v>
      </c>
      <c r="E88" s="52" t="s">
        <v>223</v>
      </c>
      <c r="F88" s="52" t="s">
        <v>234</v>
      </c>
      <c r="G88" s="52">
        <v>5</v>
      </c>
      <c r="H88" s="52">
        <v>16</v>
      </c>
      <c r="I88" s="52">
        <f t="shared" si="1"/>
        <v>3.2</v>
      </c>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c r="GS88" s="47"/>
      <c r="GT88" s="47"/>
      <c r="GU88" s="47"/>
      <c r="GV88" s="47"/>
      <c r="GW88" s="47"/>
      <c r="GX88" s="47"/>
      <c r="GY88" s="47"/>
      <c r="GZ88" s="47"/>
      <c r="HA88" s="47"/>
      <c r="HB88" s="47"/>
      <c r="HC88" s="47"/>
      <c r="HD88" s="47"/>
      <c r="HE88" s="47"/>
      <c r="HF88" s="47"/>
      <c r="HG88" s="47"/>
      <c r="HH88" s="47"/>
      <c r="HI88" s="47"/>
      <c r="HJ88" s="47"/>
      <c r="HK88" s="47"/>
      <c r="HL88" s="47"/>
      <c r="HM88" s="47"/>
      <c r="HN88" s="47"/>
      <c r="HO88" s="47"/>
      <c r="HP88" s="47"/>
      <c r="HQ88" s="47"/>
      <c r="HR88" s="47"/>
      <c r="HS88" s="47"/>
      <c r="HT88" s="47"/>
      <c r="HU88" s="47"/>
      <c r="HV88" s="47"/>
      <c r="HW88" s="47"/>
      <c r="HX88" s="47"/>
      <c r="HY88" s="47"/>
      <c r="HZ88" s="47"/>
      <c r="IA88" s="47"/>
      <c r="IB88" s="47"/>
      <c r="IC88" s="47"/>
      <c r="ID88" s="47"/>
      <c r="IE88" s="47"/>
      <c r="IF88" s="47"/>
      <c r="IG88" s="47"/>
      <c r="IH88" s="47"/>
      <c r="II88" s="47"/>
      <c r="IJ88" s="47"/>
      <c r="IK88" s="47"/>
      <c r="IL88" s="47"/>
      <c r="IM88" s="47"/>
      <c r="IN88" s="47"/>
      <c r="IO88" s="47"/>
      <c r="IP88" s="47"/>
      <c r="IQ88" s="47"/>
      <c r="IR88" s="47"/>
      <c r="IS88" s="47"/>
      <c r="IT88" s="47"/>
      <c r="IU88" s="47"/>
      <c r="IV88" s="47"/>
      <c r="IW88" s="47"/>
      <c r="IX88" s="47"/>
    </row>
    <row r="89" spans="1:258" s="48" customFormat="1" ht="78.75">
      <c r="A89" s="46"/>
      <c r="B89" s="52" t="s">
        <v>186</v>
      </c>
      <c r="C89" s="52" t="s">
        <v>191</v>
      </c>
      <c r="D89" s="52" t="s">
        <v>202</v>
      </c>
      <c r="E89" s="52" t="s">
        <v>220</v>
      </c>
      <c r="F89" s="52" t="s">
        <v>234</v>
      </c>
      <c r="G89" s="52">
        <v>10</v>
      </c>
      <c r="H89" s="52">
        <v>32</v>
      </c>
      <c r="I89" s="52">
        <f t="shared" si="1"/>
        <v>3.2</v>
      </c>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c r="GS89" s="47"/>
      <c r="GT89" s="47"/>
      <c r="GU89" s="47"/>
      <c r="GV89" s="47"/>
      <c r="GW89" s="47"/>
      <c r="GX89" s="47"/>
      <c r="GY89" s="47"/>
      <c r="GZ89" s="47"/>
      <c r="HA89" s="47"/>
      <c r="HB89" s="47"/>
      <c r="HC89" s="47"/>
      <c r="HD89" s="47"/>
      <c r="HE89" s="47"/>
      <c r="HF89" s="47"/>
      <c r="HG89" s="47"/>
      <c r="HH89" s="47"/>
      <c r="HI89" s="47"/>
      <c r="HJ89" s="47"/>
      <c r="HK89" s="47"/>
      <c r="HL89" s="47"/>
      <c r="HM89" s="47"/>
      <c r="HN89" s="47"/>
      <c r="HO89" s="47"/>
      <c r="HP89" s="47"/>
      <c r="HQ89" s="47"/>
      <c r="HR89" s="47"/>
      <c r="HS89" s="47"/>
      <c r="HT89" s="47"/>
      <c r="HU89" s="47"/>
      <c r="HV89" s="47"/>
      <c r="HW89" s="47"/>
      <c r="HX89" s="47"/>
      <c r="HY89" s="47"/>
      <c r="HZ89" s="47"/>
      <c r="IA89" s="47"/>
      <c r="IB89" s="47"/>
      <c r="IC89" s="47"/>
      <c r="ID89" s="47"/>
      <c r="IE89" s="47"/>
      <c r="IF89" s="47"/>
      <c r="IG89" s="47"/>
      <c r="IH89" s="47"/>
      <c r="II89" s="47"/>
      <c r="IJ89" s="47"/>
      <c r="IK89" s="47"/>
      <c r="IL89" s="47"/>
      <c r="IM89" s="47"/>
      <c r="IN89" s="47"/>
      <c r="IO89" s="47"/>
      <c r="IP89" s="47"/>
      <c r="IQ89" s="47"/>
      <c r="IR89" s="47"/>
      <c r="IS89" s="47"/>
      <c r="IT89" s="47"/>
      <c r="IU89" s="47"/>
      <c r="IV89" s="47"/>
      <c r="IW89" s="47"/>
      <c r="IX89" s="47"/>
    </row>
    <row r="90" spans="1:258" s="48" customFormat="1" ht="56.25">
      <c r="A90" s="46"/>
      <c r="B90" s="52" t="s">
        <v>188</v>
      </c>
      <c r="C90" s="52" t="s">
        <v>191</v>
      </c>
      <c r="D90" s="52" t="s">
        <v>202</v>
      </c>
      <c r="E90" s="52" t="s">
        <v>224</v>
      </c>
      <c r="F90" s="52" t="s">
        <v>235</v>
      </c>
      <c r="G90" s="52">
        <v>10</v>
      </c>
      <c r="H90" s="52">
        <v>33.51</v>
      </c>
      <c r="I90" s="52">
        <f t="shared" si="1"/>
        <v>3.351</v>
      </c>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c r="GG90" s="47"/>
      <c r="GH90" s="47"/>
      <c r="GI90" s="47"/>
      <c r="GJ90" s="47"/>
      <c r="GK90" s="47"/>
      <c r="GL90" s="47"/>
      <c r="GM90" s="47"/>
      <c r="GN90" s="47"/>
      <c r="GO90" s="47"/>
      <c r="GP90" s="47"/>
      <c r="GQ90" s="47"/>
      <c r="GR90" s="47"/>
      <c r="GS90" s="47"/>
      <c r="GT90" s="47"/>
      <c r="GU90" s="47"/>
      <c r="GV90" s="47"/>
      <c r="GW90" s="47"/>
      <c r="GX90" s="47"/>
      <c r="GY90" s="47"/>
      <c r="GZ90" s="47"/>
      <c r="HA90" s="47"/>
      <c r="HB90" s="47"/>
      <c r="HC90" s="47"/>
      <c r="HD90" s="47"/>
      <c r="HE90" s="47"/>
      <c r="HF90" s="47"/>
      <c r="HG90" s="47"/>
      <c r="HH90" s="47"/>
      <c r="HI90" s="47"/>
      <c r="HJ90" s="47"/>
      <c r="HK90" s="47"/>
      <c r="HL90" s="47"/>
      <c r="HM90" s="47"/>
      <c r="HN90" s="47"/>
      <c r="HO90" s="47"/>
      <c r="HP90" s="47"/>
      <c r="HQ90" s="47"/>
      <c r="HR90" s="47"/>
      <c r="HS90" s="47"/>
      <c r="HT90" s="47"/>
      <c r="HU90" s="47"/>
      <c r="HV90" s="47"/>
      <c r="HW90" s="47"/>
      <c r="HX90" s="47"/>
      <c r="HY90" s="47"/>
      <c r="HZ90" s="47"/>
      <c r="IA90" s="47"/>
      <c r="IB90" s="47"/>
      <c r="IC90" s="47"/>
      <c r="ID90" s="47"/>
      <c r="IE90" s="47"/>
      <c r="IF90" s="47"/>
      <c r="IG90" s="47"/>
      <c r="IH90" s="47"/>
      <c r="II90" s="47"/>
      <c r="IJ90" s="47"/>
      <c r="IK90" s="47"/>
      <c r="IL90" s="47"/>
      <c r="IM90" s="47"/>
      <c r="IN90" s="47"/>
      <c r="IO90" s="47"/>
      <c r="IP90" s="47"/>
      <c r="IQ90" s="47"/>
      <c r="IR90" s="47"/>
      <c r="IS90" s="47"/>
      <c r="IT90" s="47"/>
      <c r="IU90" s="47"/>
      <c r="IV90" s="47"/>
      <c r="IW90" s="47"/>
      <c r="IX90" s="47"/>
    </row>
    <row r="91" spans="1:258" s="48" customFormat="1" ht="56.25">
      <c r="A91" s="46"/>
      <c r="B91" s="52" t="s">
        <v>188</v>
      </c>
      <c r="C91" s="52" t="s">
        <v>191</v>
      </c>
      <c r="D91" s="52" t="s">
        <v>202</v>
      </c>
      <c r="E91" s="52" t="s">
        <v>224</v>
      </c>
      <c r="F91" s="52" t="s">
        <v>235</v>
      </c>
      <c r="G91" s="52">
        <v>10</v>
      </c>
      <c r="H91" s="52">
        <v>33.51</v>
      </c>
      <c r="I91" s="52">
        <f t="shared" si="1"/>
        <v>3.351</v>
      </c>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47"/>
      <c r="FJ91" s="47"/>
      <c r="FK91" s="47"/>
      <c r="FL91" s="47"/>
      <c r="FM91" s="47"/>
      <c r="FN91" s="47"/>
      <c r="FO91" s="47"/>
      <c r="FP91" s="47"/>
      <c r="FQ91" s="47"/>
      <c r="FR91" s="47"/>
      <c r="FS91" s="47"/>
      <c r="FT91" s="47"/>
      <c r="FU91" s="47"/>
      <c r="FV91" s="47"/>
      <c r="FW91" s="47"/>
      <c r="FX91" s="47"/>
      <c r="FY91" s="47"/>
      <c r="FZ91" s="47"/>
      <c r="GA91" s="47"/>
      <c r="GB91" s="47"/>
      <c r="GC91" s="47"/>
      <c r="GD91" s="47"/>
      <c r="GE91" s="47"/>
      <c r="GF91" s="47"/>
      <c r="GG91" s="47"/>
      <c r="GH91" s="47"/>
      <c r="GI91" s="47"/>
      <c r="GJ91" s="47"/>
      <c r="GK91" s="47"/>
      <c r="GL91" s="47"/>
      <c r="GM91" s="47"/>
      <c r="GN91" s="47"/>
      <c r="GO91" s="47"/>
      <c r="GP91" s="47"/>
      <c r="GQ91" s="47"/>
      <c r="GR91" s="47"/>
      <c r="GS91" s="47"/>
      <c r="GT91" s="47"/>
      <c r="GU91" s="47"/>
      <c r="GV91" s="47"/>
      <c r="GW91" s="47"/>
      <c r="GX91" s="47"/>
      <c r="GY91" s="47"/>
      <c r="GZ91" s="47"/>
      <c r="HA91" s="47"/>
      <c r="HB91" s="47"/>
      <c r="HC91" s="47"/>
      <c r="HD91" s="47"/>
      <c r="HE91" s="47"/>
      <c r="HF91" s="47"/>
      <c r="HG91" s="47"/>
      <c r="HH91" s="47"/>
      <c r="HI91" s="47"/>
      <c r="HJ91" s="47"/>
      <c r="HK91" s="47"/>
      <c r="HL91" s="47"/>
      <c r="HM91" s="47"/>
      <c r="HN91" s="47"/>
      <c r="HO91" s="47"/>
      <c r="HP91" s="47"/>
      <c r="HQ91" s="47"/>
      <c r="HR91" s="47"/>
      <c r="HS91" s="47"/>
      <c r="HT91" s="47"/>
      <c r="HU91" s="47"/>
      <c r="HV91" s="47"/>
      <c r="HW91" s="47"/>
      <c r="HX91" s="47"/>
      <c r="HY91" s="47"/>
      <c r="HZ91" s="47"/>
      <c r="IA91" s="47"/>
      <c r="IB91" s="47"/>
      <c r="IC91" s="47"/>
      <c r="ID91" s="47"/>
      <c r="IE91" s="47"/>
      <c r="IF91" s="47"/>
      <c r="IG91" s="47"/>
      <c r="IH91" s="47"/>
      <c r="II91" s="47"/>
      <c r="IJ91" s="47"/>
      <c r="IK91" s="47"/>
      <c r="IL91" s="47"/>
      <c r="IM91" s="47"/>
      <c r="IN91" s="47"/>
      <c r="IO91" s="47"/>
      <c r="IP91" s="47"/>
      <c r="IQ91" s="47"/>
      <c r="IR91" s="47"/>
      <c r="IS91" s="47"/>
      <c r="IT91" s="47"/>
      <c r="IU91" s="47"/>
      <c r="IV91" s="47"/>
      <c r="IW91" s="47"/>
      <c r="IX91" s="47"/>
    </row>
    <row r="92" spans="1:258" s="48" customFormat="1" ht="56.25">
      <c r="A92" s="46"/>
      <c r="B92" s="52" t="s">
        <v>188</v>
      </c>
      <c r="C92" s="52" t="s">
        <v>191</v>
      </c>
      <c r="D92" s="52" t="s">
        <v>203</v>
      </c>
      <c r="E92" s="52" t="s">
        <v>224</v>
      </c>
      <c r="F92" s="52" t="s">
        <v>235</v>
      </c>
      <c r="G92" s="52">
        <v>10</v>
      </c>
      <c r="H92" s="52">
        <v>33.51</v>
      </c>
      <c r="I92" s="52">
        <f t="shared" si="1"/>
        <v>3.351</v>
      </c>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row>
    <row r="93" spans="1:258" s="48" customFormat="1" ht="67.5">
      <c r="A93" s="46"/>
      <c r="B93" s="52" t="s">
        <v>59</v>
      </c>
      <c r="C93" s="52" t="s">
        <v>191</v>
      </c>
      <c r="D93" s="52" t="s">
        <v>200</v>
      </c>
      <c r="E93" s="52" t="s">
        <v>223</v>
      </c>
      <c r="F93" s="52" t="s">
        <v>236</v>
      </c>
      <c r="G93" s="52">
        <v>10</v>
      </c>
      <c r="H93" s="52">
        <v>33.44</v>
      </c>
      <c r="I93" s="52">
        <f t="shared" si="1"/>
        <v>3.3439999999999999</v>
      </c>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row>
    <row r="94" spans="1:258" s="48" customFormat="1" ht="168.75">
      <c r="A94" s="46"/>
      <c r="B94" s="52" t="s">
        <v>60</v>
      </c>
      <c r="C94" s="52" t="s">
        <v>191</v>
      </c>
      <c r="D94" s="52" t="s">
        <v>200</v>
      </c>
      <c r="E94" s="52" t="s">
        <v>223</v>
      </c>
      <c r="F94" s="52" t="s">
        <v>236</v>
      </c>
      <c r="G94" s="52">
        <v>10</v>
      </c>
      <c r="H94" s="52">
        <v>33.44</v>
      </c>
      <c r="I94" s="52">
        <f t="shared" si="1"/>
        <v>3.3439999999999999</v>
      </c>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c r="GG94" s="47"/>
      <c r="GH94" s="47"/>
      <c r="GI94" s="47"/>
      <c r="GJ94" s="47"/>
      <c r="GK94" s="47"/>
      <c r="GL94" s="47"/>
      <c r="GM94" s="47"/>
      <c r="GN94" s="47"/>
      <c r="GO94" s="47"/>
      <c r="GP94" s="47"/>
      <c r="GQ94" s="47"/>
      <c r="GR94" s="47"/>
      <c r="GS94" s="47"/>
      <c r="GT94" s="47"/>
      <c r="GU94" s="47"/>
      <c r="GV94" s="47"/>
      <c r="GW94" s="47"/>
      <c r="GX94" s="47"/>
      <c r="GY94" s="47"/>
      <c r="GZ94" s="47"/>
      <c r="HA94" s="47"/>
      <c r="HB94" s="47"/>
      <c r="HC94" s="47"/>
      <c r="HD94" s="47"/>
      <c r="HE94" s="47"/>
      <c r="HF94" s="47"/>
      <c r="HG94" s="47"/>
      <c r="HH94" s="47"/>
      <c r="HI94" s="47"/>
      <c r="HJ94" s="47"/>
      <c r="HK94" s="47"/>
      <c r="HL94" s="47"/>
      <c r="HM94" s="47"/>
      <c r="HN94" s="47"/>
      <c r="HO94" s="47"/>
      <c r="HP94" s="47"/>
      <c r="HQ94" s="47"/>
      <c r="HR94" s="47"/>
      <c r="HS94" s="47"/>
      <c r="HT94" s="47"/>
      <c r="HU94" s="47"/>
      <c r="HV94" s="47"/>
      <c r="HW94" s="47"/>
      <c r="HX94" s="47"/>
      <c r="HY94" s="47"/>
      <c r="HZ94" s="47"/>
      <c r="IA94" s="47"/>
      <c r="IB94" s="47"/>
      <c r="IC94" s="47"/>
      <c r="ID94" s="47"/>
      <c r="IE94" s="47"/>
      <c r="IF94" s="47"/>
      <c r="IG94" s="47"/>
      <c r="IH94" s="47"/>
      <c r="II94" s="47"/>
      <c r="IJ94" s="47"/>
      <c r="IK94" s="47"/>
      <c r="IL94" s="47"/>
      <c r="IM94" s="47"/>
      <c r="IN94" s="47"/>
      <c r="IO94" s="47"/>
      <c r="IP94" s="47"/>
      <c r="IQ94" s="47"/>
      <c r="IR94" s="47"/>
      <c r="IS94" s="47"/>
      <c r="IT94" s="47"/>
      <c r="IU94" s="47"/>
      <c r="IV94" s="47"/>
      <c r="IW94" s="47"/>
      <c r="IX94" s="47"/>
    </row>
    <row r="95" spans="1:258" s="48" customFormat="1" ht="168.75">
      <c r="A95" s="46"/>
      <c r="B95" s="52" t="s">
        <v>60</v>
      </c>
      <c r="C95" s="52" t="s">
        <v>191</v>
      </c>
      <c r="D95" s="52" t="s">
        <v>200</v>
      </c>
      <c r="E95" s="52" t="s">
        <v>223</v>
      </c>
      <c r="F95" s="52" t="s">
        <v>236</v>
      </c>
      <c r="G95" s="52">
        <v>10</v>
      </c>
      <c r="H95" s="52">
        <v>33.44</v>
      </c>
      <c r="I95" s="52">
        <f t="shared" si="1"/>
        <v>3.3439999999999999</v>
      </c>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47"/>
      <c r="FJ95" s="47"/>
      <c r="FK95" s="47"/>
      <c r="FL95" s="47"/>
      <c r="FM95" s="47"/>
      <c r="FN95" s="47"/>
      <c r="FO95" s="47"/>
      <c r="FP95" s="47"/>
      <c r="FQ95" s="47"/>
      <c r="FR95" s="47"/>
      <c r="FS95" s="47"/>
      <c r="FT95" s="47"/>
      <c r="FU95" s="47"/>
      <c r="FV95" s="47"/>
      <c r="FW95" s="47"/>
      <c r="FX95" s="47"/>
      <c r="FY95" s="47"/>
      <c r="FZ95" s="47"/>
      <c r="GA95" s="47"/>
      <c r="GB95" s="47"/>
      <c r="GC95" s="47"/>
      <c r="GD95" s="47"/>
      <c r="GE95" s="47"/>
      <c r="GF95" s="47"/>
      <c r="GG95" s="47"/>
      <c r="GH95" s="47"/>
      <c r="GI95" s="47"/>
      <c r="GJ95" s="47"/>
      <c r="GK95" s="47"/>
      <c r="GL95" s="47"/>
      <c r="GM95" s="47"/>
      <c r="GN95" s="47"/>
      <c r="GO95" s="47"/>
      <c r="GP95" s="47"/>
      <c r="GQ95" s="47"/>
      <c r="GR95" s="47"/>
      <c r="GS95" s="47"/>
      <c r="GT95" s="47"/>
      <c r="GU95" s="47"/>
      <c r="GV95" s="47"/>
      <c r="GW95" s="47"/>
      <c r="GX95" s="47"/>
      <c r="GY95" s="47"/>
      <c r="GZ95" s="47"/>
      <c r="HA95" s="47"/>
      <c r="HB95" s="47"/>
      <c r="HC95" s="47"/>
      <c r="HD95" s="47"/>
      <c r="HE95" s="47"/>
      <c r="HF95" s="47"/>
      <c r="HG95" s="47"/>
      <c r="HH95" s="47"/>
      <c r="HI95" s="47"/>
      <c r="HJ95" s="47"/>
      <c r="HK95" s="47"/>
      <c r="HL95" s="47"/>
      <c r="HM95" s="47"/>
      <c r="HN95" s="47"/>
      <c r="HO95" s="47"/>
      <c r="HP95" s="47"/>
      <c r="HQ95" s="47"/>
      <c r="HR95" s="47"/>
      <c r="HS95" s="47"/>
      <c r="HT95" s="47"/>
      <c r="HU95" s="47"/>
      <c r="HV95" s="47"/>
      <c r="HW95" s="47"/>
      <c r="HX95" s="47"/>
      <c r="HY95" s="47"/>
      <c r="HZ95" s="47"/>
      <c r="IA95" s="47"/>
      <c r="IB95" s="47"/>
      <c r="IC95" s="47"/>
      <c r="ID95" s="47"/>
      <c r="IE95" s="47"/>
      <c r="IF95" s="47"/>
      <c r="IG95" s="47"/>
      <c r="IH95" s="47"/>
      <c r="II95" s="47"/>
      <c r="IJ95" s="47"/>
      <c r="IK95" s="47"/>
      <c r="IL95" s="47"/>
      <c r="IM95" s="47"/>
      <c r="IN95" s="47"/>
      <c r="IO95" s="47"/>
      <c r="IP95" s="47"/>
      <c r="IQ95" s="47"/>
      <c r="IR95" s="47"/>
      <c r="IS95" s="47"/>
      <c r="IT95" s="47"/>
      <c r="IU95" s="47"/>
      <c r="IV95" s="47"/>
      <c r="IW95" s="47"/>
      <c r="IX95" s="47"/>
    </row>
    <row r="96" spans="1:258" s="48" customFormat="1" ht="45">
      <c r="A96" s="46"/>
      <c r="B96" s="52" t="s">
        <v>189</v>
      </c>
      <c r="C96" s="52" t="s">
        <v>191</v>
      </c>
      <c r="D96" s="52" t="s">
        <v>196</v>
      </c>
      <c r="E96" s="52" t="s">
        <v>225</v>
      </c>
      <c r="F96" s="52" t="s">
        <v>237</v>
      </c>
      <c r="G96" s="52">
        <v>10</v>
      </c>
      <c r="H96" s="52">
        <v>27.26</v>
      </c>
      <c r="I96" s="60">
        <f t="shared" si="1"/>
        <v>2.726</v>
      </c>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c r="GG96" s="47"/>
      <c r="GH96" s="47"/>
      <c r="GI96" s="47"/>
      <c r="GJ96" s="47"/>
      <c r="GK96" s="47"/>
      <c r="GL96" s="47"/>
      <c r="GM96" s="47"/>
      <c r="GN96" s="47"/>
      <c r="GO96" s="47"/>
      <c r="GP96" s="47"/>
      <c r="GQ96" s="47"/>
      <c r="GR96" s="47"/>
      <c r="GS96" s="47"/>
      <c r="GT96" s="47"/>
      <c r="GU96" s="47"/>
      <c r="GV96" s="47"/>
      <c r="GW96" s="47"/>
      <c r="GX96" s="47"/>
      <c r="GY96" s="47"/>
      <c r="GZ96" s="47"/>
      <c r="HA96" s="47"/>
      <c r="HB96" s="47"/>
      <c r="HC96" s="47"/>
      <c r="HD96" s="47"/>
      <c r="HE96" s="47"/>
      <c r="HF96" s="47"/>
      <c r="HG96" s="47"/>
      <c r="HH96" s="47"/>
      <c r="HI96" s="47"/>
      <c r="HJ96" s="47"/>
      <c r="HK96" s="47"/>
      <c r="HL96" s="47"/>
      <c r="HM96" s="47"/>
      <c r="HN96" s="47"/>
      <c r="HO96" s="47"/>
      <c r="HP96" s="47"/>
      <c r="HQ96" s="47"/>
      <c r="HR96" s="47"/>
      <c r="HS96" s="47"/>
      <c r="HT96" s="47"/>
      <c r="HU96" s="47"/>
      <c r="HV96" s="47"/>
      <c r="HW96" s="47"/>
      <c r="HX96" s="47"/>
      <c r="HY96" s="47"/>
      <c r="HZ96" s="47"/>
      <c r="IA96" s="47"/>
      <c r="IB96" s="47"/>
      <c r="IC96" s="47"/>
      <c r="ID96" s="47"/>
      <c r="IE96" s="47"/>
      <c r="IF96" s="47"/>
      <c r="IG96" s="47"/>
      <c r="IH96" s="47"/>
      <c r="II96" s="47"/>
      <c r="IJ96" s="47"/>
      <c r="IK96" s="47"/>
      <c r="IL96" s="47"/>
      <c r="IM96" s="47"/>
      <c r="IN96" s="47"/>
      <c r="IO96" s="47"/>
      <c r="IP96" s="47"/>
      <c r="IQ96" s="47"/>
      <c r="IR96" s="47"/>
      <c r="IS96" s="47"/>
      <c r="IT96" s="47"/>
      <c r="IU96" s="47"/>
      <c r="IV96" s="47"/>
      <c r="IW96" s="47"/>
      <c r="IX96" s="47"/>
    </row>
    <row r="97" spans="1:258" s="48" customFormat="1" ht="45">
      <c r="A97" s="46"/>
      <c r="B97" s="52" t="s">
        <v>189</v>
      </c>
      <c r="C97" s="52" t="s">
        <v>191</v>
      </c>
      <c r="D97" s="52" t="s">
        <v>196</v>
      </c>
      <c r="E97" s="52" t="s">
        <v>226</v>
      </c>
      <c r="F97" s="52" t="s">
        <v>238</v>
      </c>
      <c r="G97" s="52">
        <v>10</v>
      </c>
      <c r="H97" s="52">
        <v>27.26</v>
      </c>
      <c r="I97" s="52">
        <f t="shared" si="1"/>
        <v>2.726</v>
      </c>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c r="GG97" s="47"/>
      <c r="GH97" s="47"/>
      <c r="GI97" s="47"/>
      <c r="GJ97" s="47"/>
      <c r="GK97" s="47"/>
      <c r="GL97" s="47"/>
      <c r="GM97" s="47"/>
      <c r="GN97" s="47"/>
      <c r="GO97" s="47"/>
      <c r="GP97" s="47"/>
      <c r="GQ97" s="47"/>
      <c r="GR97" s="47"/>
      <c r="GS97" s="47"/>
      <c r="GT97" s="47"/>
      <c r="GU97" s="47"/>
      <c r="GV97" s="47"/>
      <c r="GW97" s="47"/>
      <c r="GX97" s="47"/>
      <c r="GY97" s="47"/>
      <c r="GZ97" s="47"/>
      <c r="HA97" s="47"/>
      <c r="HB97" s="47"/>
      <c r="HC97" s="47"/>
      <c r="HD97" s="47"/>
      <c r="HE97" s="47"/>
      <c r="HF97" s="47"/>
      <c r="HG97" s="47"/>
      <c r="HH97" s="47"/>
      <c r="HI97" s="47"/>
      <c r="HJ97" s="47"/>
      <c r="HK97" s="47"/>
      <c r="HL97" s="47"/>
      <c r="HM97" s="47"/>
      <c r="HN97" s="47"/>
      <c r="HO97" s="47"/>
      <c r="HP97" s="47"/>
      <c r="HQ97" s="47"/>
      <c r="HR97" s="47"/>
      <c r="HS97" s="47"/>
      <c r="HT97" s="47"/>
      <c r="HU97" s="47"/>
      <c r="HV97" s="47"/>
      <c r="HW97" s="47"/>
      <c r="HX97" s="47"/>
      <c r="HY97" s="47"/>
      <c r="HZ97" s="47"/>
      <c r="IA97" s="47"/>
      <c r="IB97" s="47"/>
      <c r="IC97" s="47"/>
      <c r="ID97" s="47"/>
      <c r="IE97" s="47"/>
      <c r="IF97" s="47"/>
      <c r="IG97" s="47"/>
      <c r="IH97" s="47"/>
      <c r="II97" s="47"/>
      <c r="IJ97" s="47"/>
      <c r="IK97" s="47"/>
      <c r="IL97" s="47"/>
      <c r="IM97" s="47"/>
      <c r="IN97" s="47"/>
      <c r="IO97" s="47"/>
      <c r="IP97" s="47"/>
      <c r="IQ97" s="47"/>
      <c r="IR97" s="47"/>
      <c r="IS97" s="47"/>
      <c r="IT97" s="47"/>
      <c r="IU97" s="47"/>
      <c r="IV97" s="47"/>
      <c r="IW97" s="47"/>
      <c r="IX97" s="47"/>
    </row>
    <row r="98" spans="1:258" s="48" customFormat="1" ht="56.25">
      <c r="A98" s="46"/>
      <c r="B98" s="52" t="s">
        <v>188</v>
      </c>
      <c r="C98" s="52" t="s">
        <v>191</v>
      </c>
      <c r="D98" s="52" t="s">
        <v>202</v>
      </c>
      <c r="E98" s="52" t="s">
        <v>224</v>
      </c>
      <c r="F98" s="52" t="s">
        <v>239</v>
      </c>
      <c r="G98" s="52">
        <v>10</v>
      </c>
      <c r="H98" s="52">
        <v>34.950000000000003</v>
      </c>
      <c r="I98" s="52">
        <f t="shared" si="1"/>
        <v>3.4950000000000001</v>
      </c>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c r="GG98" s="47"/>
      <c r="GH98" s="47"/>
      <c r="GI98" s="47"/>
      <c r="GJ98" s="47"/>
      <c r="GK98" s="47"/>
      <c r="GL98" s="47"/>
      <c r="GM98" s="47"/>
      <c r="GN98" s="47"/>
      <c r="GO98" s="47"/>
      <c r="GP98" s="47"/>
      <c r="GQ98" s="47"/>
      <c r="GR98" s="47"/>
      <c r="GS98" s="47"/>
      <c r="GT98" s="47"/>
      <c r="GU98" s="47"/>
      <c r="GV98" s="47"/>
      <c r="GW98" s="47"/>
      <c r="GX98" s="47"/>
      <c r="GY98" s="47"/>
      <c r="GZ98" s="47"/>
      <c r="HA98" s="47"/>
      <c r="HB98" s="47"/>
      <c r="HC98" s="47"/>
      <c r="HD98" s="47"/>
      <c r="HE98" s="47"/>
      <c r="HF98" s="47"/>
      <c r="HG98" s="47"/>
      <c r="HH98" s="47"/>
      <c r="HI98" s="47"/>
      <c r="HJ98" s="47"/>
      <c r="HK98" s="47"/>
      <c r="HL98" s="47"/>
      <c r="HM98" s="47"/>
      <c r="HN98" s="47"/>
      <c r="HO98" s="47"/>
      <c r="HP98" s="47"/>
      <c r="HQ98" s="47"/>
      <c r="HR98" s="47"/>
      <c r="HS98" s="47"/>
      <c r="HT98" s="47"/>
      <c r="HU98" s="47"/>
      <c r="HV98" s="47"/>
      <c r="HW98" s="47"/>
      <c r="HX98" s="47"/>
      <c r="HY98" s="47"/>
      <c r="HZ98" s="47"/>
      <c r="IA98" s="47"/>
      <c r="IB98" s="47"/>
      <c r="IC98" s="47"/>
      <c r="ID98" s="47"/>
      <c r="IE98" s="47"/>
      <c r="IF98" s="47"/>
      <c r="IG98" s="47"/>
      <c r="IH98" s="47"/>
      <c r="II98" s="47"/>
      <c r="IJ98" s="47"/>
      <c r="IK98" s="47"/>
      <c r="IL98" s="47"/>
      <c r="IM98" s="47"/>
      <c r="IN98" s="47"/>
      <c r="IO98" s="47"/>
      <c r="IP98" s="47"/>
      <c r="IQ98" s="47"/>
      <c r="IR98" s="47"/>
      <c r="IS98" s="47"/>
      <c r="IT98" s="47"/>
      <c r="IU98" s="47"/>
      <c r="IV98" s="47"/>
      <c r="IW98" s="47"/>
      <c r="IX98" s="47"/>
    </row>
    <row r="99" spans="1:258" s="48" customFormat="1" ht="56.25">
      <c r="A99" s="46"/>
      <c r="B99" s="52" t="s">
        <v>188</v>
      </c>
      <c r="C99" s="52" t="s">
        <v>191</v>
      </c>
      <c r="D99" s="52" t="s">
        <v>202</v>
      </c>
      <c r="E99" s="52" t="s">
        <v>224</v>
      </c>
      <c r="F99" s="52" t="s">
        <v>239</v>
      </c>
      <c r="G99" s="52">
        <v>10</v>
      </c>
      <c r="H99" s="52">
        <v>34.950000000000003</v>
      </c>
      <c r="I99" s="52">
        <f t="shared" si="1"/>
        <v>3.4950000000000001</v>
      </c>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c r="GG99" s="47"/>
      <c r="GH99" s="47"/>
      <c r="GI99" s="47"/>
      <c r="GJ99" s="47"/>
      <c r="GK99" s="47"/>
      <c r="GL99" s="47"/>
      <c r="GM99" s="47"/>
      <c r="GN99" s="47"/>
      <c r="GO99" s="47"/>
      <c r="GP99" s="47"/>
      <c r="GQ99" s="47"/>
      <c r="GR99" s="47"/>
      <c r="GS99" s="47"/>
      <c r="GT99" s="47"/>
      <c r="GU99" s="47"/>
      <c r="GV99" s="47"/>
      <c r="GW99" s="47"/>
      <c r="GX99" s="47"/>
      <c r="GY99" s="47"/>
      <c r="GZ99" s="47"/>
      <c r="HA99" s="47"/>
      <c r="HB99" s="47"/>
      <c r="HC99" s="47"/>
      <c r="HD99" s="47"/>
      <c r="HE99" s="47"/>
      <c r="HF99" s="47"/>
      <c r="HG99" s="47"/>
      <c r="HH99" s="47"/>
      <c r="HI99" s="47"/>
      <c r="HJ99" s="47"/>
      <c r="HK99" s="47"/>
      <c r="HL99" s="47"/>
      <c r="HM99" s="47"/>
      <c r="HN99" s="47"/>
      <c r="HO99" s="47"/>
      <c r="HP99" s="47"/>
      <c r="HQ99" s="47"/>
      <c r="HR99" s="47"/>
      <c r="HS99" s="47"/>
      <c r="HT99" s="47"/>
      <c r="HU99" s="47"/>
      <c r="HV99" s="47"/>
      <c r="HW99" s="47"/>
      <c r="HX99" s="47"/>
      <c r="HY99" s="47"/>
      <c r="HZ99" s="47"/>
      <c r="IA99" s="47"/>
      <c r="IB99" s="47"/>
      <c r="IC99" s="47"/>
      <c r="ID99" s="47"/>
      <c r="IE99" s="47"/>
      <c r="IF99" s="47"/>
      <c r="IG99" s="47"/>
      <c r="IH99" s="47"/>
      <c r="II99" s="47"/>
      <c r="IJ99" s="47"/>
      <c r="IK99" s="47"/>
      <c r="IL99" s="47"/>
      <c r="IM99" s="47"/>
      <c r="IN99" s="47"/>
      <c r="IO99" s="47"/>
      <c r="IP99" s="47"/>
      <c r="IQ99" s="47"/>
      <c r="IR99" s="47"/>
      <c r="IS99" s="47"/>
      <c r="IT99" s="47"/>
      <c r="IU99" s="47"/>
      <c r="IV99" s="47"/>
      <c r="IW99" s="47"/>
      <c r="IX99" s="47"/>
    </row>
    <row r="100" spans="1:258" s="48" customFormat="1" ht="56.25">
      <c r="A100" s="46"/>
      <c r="B100" s="52" t="s">
        <v>188</v>
      </c>
      <c r="C100" s="52" t="s">
        <v>191</v>
      </c>
      <c r="D100" s="52" t="s">
        <v>203</v>
      </c>
      <c r="E100" s="52" t="s">
        <v>224</v>
      </c>
      <c r="F100" s="52" t="s">
        <v>239</v>
      </c>
      <c r="G100" s="52">
        <v>10</v>
      </c>
      <c r="H100" s="52">
        <v>34.950000000000003</v>
      </c>
      <c r="I100" s="52">
        <f t="shared" si="1"/>
        <v>3.4950000000000001</v>
      </c>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c r="GG100" s="47"/>
      <c r="GH100" s="47"/>
      <c r="GI100" s="47"/>
      <c r="GJ100" s="47"/>
      <c r="GK100" s="47"/>
      <c r="GL100" s="47"/>
      <c r="GM100" s="47"/>
      <c r="GN100" s="47"/>
      <c r="GO100" s="47"/>
      <c r="GP100" s="47"/>
      <c r="GQ100" s="47"/>
      <c r="GR100" s="47"/>
      <c r="GS100" s="47"/>
      <c r="GT100" s="47"/>
      <c r="GU100" s="47"/>
      <c r="GV100" s="47"/>
      <c r="GW100" s="47"/>
      <c r="GX100" s="47"/>
      <c r="GY100" s="47"/>
      <c r="GZ100" s="47"/>
      <c r="HA100" s="47"/>
      <c r="HB100" s="47"/>
      <c r="HC100" s="47"/>
      <c r="HD100" s="47"/>
      <c r="HE100" s="47"/>
      <c r="HF100" s="47"/>
      <c r="HG100" s="47"/>
      <c r="HH100" s="47"/>
      <c r="HI100" s="47"/>
      <c r="HJ100" s="47"/>
      <c r="HK100" s="47"/>
      <c r="HL100" s="47"/>
      <c r="HM100" s="47"/>
      <c r="HN100" s="47"/>
      <c r="HO100" s="47"/>
      <c r="HP100" s="47"/>
      <c r="HQ100" s="47"/>
      <c r="HR100" s="47"/>
      <c r="HS100" s="47"/>
      <c r="HT100" s="47"/>
      <c r="HU100" s="47"/>
      <c r="HV100" s="47"/>
      <c r="HW100" s="47"/>
      <c r="HX100" s="47"/>
      <c r="HY100" s="47"/>
      <c r="HZ100" s="47"/>
      <c r="IA100" s="47"/>
      <c r="IB100" s="47"/>
      <c r="IC100" s="47"/>
      <c r="ID100" s="47"/>
      <c r="IE100" s="47"/>
      <c r="IF100" s="47"/>
      <c r="IG100" s="47"/>
      <c r="IH100" s="47"/>
      <c r="II100" s="47"/>
      <c r="IJ100" s="47"/>
      <c r="IK100" s="47"/>
      <c r="IL100" s="47"/>
      <c r="IM100" s="47"/>
      <c r="IN100" s="47"/>
      <c r="IO100" s="47"/>
      <c r="IP100" s="47"/>
      <c r="IQ100" s="47"/>
      <c r="IR100" s="47"/>
      <c r="IS100" s="47"/>
      <c r="IT100" s="47"/>
      <c r="IU100" s="47"/>
      <c r="IV100" s="47"/>
      <c r="IW100" s="47"/>
      <c r="IX100" s="47"/>
    </row>
    <row r="101" spans="1:258" s="48" customFormat="1" ht="78.75">
      <c r="A101" s="46"/>
      <c r="B101" s="52" t="s">
        <v>186</v>
      </c>
      <c r="C101" s="52" t="s">
        <v>192</v>
      </c>
      <c r="D101" s="52" t="s">
        <v>201</v>
      </c>
      <c r="E101" s="52" t="s">
        <v>220</v>
      </c>
      <c r="F101" s="52" t="s">
        <v>240</v>
      </c>
      <c r="G101" s="52">
        <v>5</v>
      </c>
      <c r="H101" s="52">
        <v>9.32</v>
      </c>
      <c r="I101" s="59">
        <f t="shared" si="1"/>
        <v>1.8640000000000001</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row>
    <row r="102" spans="1:258" s="48" customFormat="1" ht="67.5">
      <c r="A102" s="46"/>
      <c r="B102" s="52" t="s">
        <v>190</v>
      </c>
      <c r="C102" s="52" t="s">
        <v>193</v>
      </c>
      <c r="D102" s="52" t="s">
        <v>196</v>
      </c>
      <c r="E102" s="52" t="s">
        <v>227</v>
      </c>
      <c r="F102" s="52" t="s">
        <v>241</v>
      </c>
      <c r="G102" s="52">
        <v>10</v>
      </c>
      <c r="H102" s="52">
        <v>99.63</v>
      </c>
      <c r="I102" s="52">
        <f t="shared" si="1"/>
        <v>9.9629999999999992</v>
      </c>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c r="GG102" s="47"/>
      <c r="GH102" s="47"/>
      <c r="GI102" s="47"/>
      <c r="GJ102" s="47"/>
      <c r="GK102" s="47"/>
      <c r="GL102" s="47"/>
      <c r="GM102" s="47"/>
      <c r="GN102" s="47"/>
      <c r="GO102" s="47"/>
      <c r="GP102" s="47"/>
      <c r="GQ102" s="47"/>
      <c r="GR102" s="47"/>
      <c r="GS102" s="47"/>
      <c r="GT102" s="47"/>
      <c r="GU102" s="47"/>
      <c r="GV102" s="47"/>
      <c r="GW102" s="47"/>
      <c r="GX102" s="47"/>
      <c r="GY102" s="47"/>
      <c r="GZ102" s="47"/>
      <c r="HA102" s="47"/>
      <c r="HB102" s="47"/>
      <c r="HC102" s="47"/>
      <c r="HD102" s="47"/>
      <c r="HE102" s="47"/>
      <c r="HF102" s="47"/>
      <c r="HG102" s="47"/>
      <c r="HH102" s="47"/>
      <c r="HI102" s="47"/>
      <c r="HJ102" s="47"/>
      <c r="HK102" s="47"/>
      <c r="HL102" s="47"/>
      <c r="HM102" s="47"/>
      <c r="HN102" s="47"/>
      <c r="HO102" s="47"/>
      <c r="HP102" s="47"/>
      <c r="HQ102" s="47"/>
      <c r="HR102" s="47"/>
      <c r="HS102" s="47"/>
      <c r="HT102" s="47"/>
      <c r="HU102" s="47"/>
      <c r="HV102" s="47"/>
      <c r="HW102" s="47"/>
      <c r="HX102" s="47"/>
      <c r="HY102" s="47"/>
      <c r="HZ102" s="47"/>
      <c r="IA102" s="47"/>
      <c r="IB102" s="47"/>
      <c r="IC102" s="47"/>
      <c r="ID102" s="47"/>
      <c r="IE102" s="47"/>
      <c r="IF102" s="47"/>
      <c r="IG102" s="47"/>
      <c r="IH102" s="47"/>
      <c r="II102" s="47"/>
      <c r="IJ102" s="47"/>
      <c r="IK102" s="47"/>
      <c r="IL102" s="47"/>
      <c r="IM102" s="47"/>
      <c r="IN102" s="47"/>
      <c r="IO102" s="47"/>
      <c r="IP102" s="47"/>
      <c r="IQ102" s="47"/>
      <c r="IR102" s="47"/>
      <c r="IS102" s="47"/>
      <c r="IT102" s="47"/>
      <c r="IU102" s="47"/>
      <c r="IV102" s="47"/>
      <c r="IW102" s="47"/>
      <c r="IX102" s="47"/>
    </row>
    <row r="103" spans="1:258" s="48" customFormat="1" ht="56.25">
      <c r="A103" s="46"/>
      <c r="B103" s="52" t="s">
        <v>70</v>
      </c>
      <c r="C103" s="52" t="s">
        <v>191</v>
      </c>
      <c r="D103" s="52" t="s">
        <v>204</v>
      </c>
      <c r="E103" s="52" t="s">
        <v>228</v>
      </c>
      <c r="F103" s="52" t="s">
        <v>242</v>
      </c>
      <c r="G103" s="52">
        <v>10</v>
      </c>
      <c r="H103" s="52">
        <v>40.450000000000003</v>
      </c>
      <c r="I103" s="52">
        <f t="shared" si="1"/>
        <v>4.0449999999999999</v>
      </c>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c r="GG103" s="47"/>
      <c r="GH103" s="47"/>
      <c r="GI103" s="47"/>
      <c r="GJ103" s="47"/>
      <c r="GK103" s="47"/>
      <c r="GL103" s="47"/>
      <c r="GM103" s="47"/>
      <c r="GN103" s="47"/>
      <c r="GO103" s="47"/>
      <c r="GP103" s="47"/>
      <c r="GQ103" s="47"/>
      <c r="GR103" s="47"/>
      <c r="GS103" s="47"/>
      <c r="GT103" s="47"/>
      <c r="GU103" s="47"/>
      <c r="GV103" s="47"/>
      <c r="GW103" s="47"/>
      <c r="GX103" s="47"/>
      <c r="GY103" s="47"/>
      <c r="GZ103" s="47"/>
      <c r="HA103" s="47"/>
      <c r="HB103" s="47"/>
      <c r="HC103" s="47"/>
      <c r="HD103" s="47"/>
      <c r="HE103" s="47"/>
      <c r="HF103" s="47"/>
      <c r="HG103" s="47"/>
      <c r="HH103" s="47"/>
      <c r="HI103" s="47"/>
      <c r="HJ103" s="47"/>
      <c r="HK103" s="47"/>
      <c r="HL103" s="47"/>
      <c r="HM103" s="47"/>
      <c r="HN103" s="47"/>
      <c r="HO103" s="47"/>
      <c r="HP103" s="47"/>
      <c r="HQ103" s="47"/>
      <c r="HR103" s="47"/>
      <c r="HS103" s="47"/>
      <c r="HT103" s="47"/>
      <c r="HU103" s="47"/>
      <c r="HV103" s="47"/>
      <c r="HW103" s="47"/>
      <c r="HX103" s="47"/>
      <c r="HY103" s="47"/>
      <c r="HZ103" s="47"/>
      <c r="IA103" s="47"/>
      <c r="IB103" s="47"/>
      <c r="IC103" s="47"/>
      <c r="ID103" s="47"/>
      <c r="IE103" s="47"/>
      <c r="IF103" s="47"/>
      <c r="IG103" s="47"/>
      <c r="IH103" s="47"/>
      <c r="II103" s="47"/>
      <c r="IJ103" s="47"/>
      <c r="IK103" s="47"/>
      <c r="IL103" s="47"/>
      <c r="IM103" s="47"/>
      <c r="IN103" s="47"/>
      <c r="IO103" s="47"/>
      <c r="IP103" s="47"/>
      <c r="IQ103" s="47"/>
      <c r="IR103" s="47"/>
      <c r="IS103" s="47"/>
      <c r="IT103" s="47"/>
      <c r="IU103" s="47"/>
      <c r="IV103" s="47"/>
      <c r="IW103" s="47"/>
      <c r="IX103" s="47"/>
    </row>
    <row r="104" spans="1:258" s="48" customFormat="1" ht="56.25">
      <c r="A104" s="46"/>
      <c r="B104" s="52" t="s">
        <v>70</v>
      </c>
      <c r="C104" s="52" t="s">
        <v>191</v>
      </c>
      <c r="D104" s="52" t="s">
        <v>205</v>
      </c>
      <c r="E104" s="52" t="s">
        <v>228</v>
      </c>
      <c r="F104" s="52" t="s">
        <v>242</v>
      </c>
      <c r="G104" s="52">
        <v>10</v>
      </c>
      <c r="H104" s="52">
        <v>40.450000000000003</v>
      </c>
      <c r="I104" s="52">
        <f t="shared" si="1"/>
        <v>4.0449999999999999</v>
      </c>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c r="GG104" s="47"/>
      <c r="GH104" s="47"/>
      <c r="GI104" s="47"/>
      <c r="GJ104" s="47"/>
      <c r="GK104" s="47"/>
      <c r="GL104" s="47"/>
      <c r="GM104" s="47"/>
      <c r="GN104" s="47"/>
      <c r="GO104" s="47"/>
      <c r="GP104" s="47"/>
      <c r="GQ104" s="47"/>
      <c r="GR104" s="47"/>
      <c r="GS104" s="47"/>
      <c r="GT104" s="47"/>
      <c r="GU104" s="47"/>
      <c r="GV104" s="47"/>
      <c r="GW104" s="47"/>
      <c r="GX104" s="47"/>
      <c r="GY104" s="47"/>
      <c r="GZ104" s="47"/>
      <c r="HA104" s="47"/>
      <c r="HB104" s="47"/>
      <c r="HC104" s="47"/>
      <c r="HD104" s="47"/>
      <c r="HE104" s="47"/>
      <c r="HF104" s="47"/>
      <c r="HG104" s="47"/>
      <c r="HH104" s="47"/>
      <c r="HI104" s="47"/>
      <c r="HJ104" s="47"/>
      <c r="HK104" s="47"/>
      <c r="HL104" s="47"/>
      <c r="HM104" s="47"/>
      <c r="HN104" s="47"/>
      <c r="HO104" s="47"/>
      <c r="HP104" s="47"/>
      <c r="HQ104" s="47"/>
      <c r="HR104" s="47"/>
      <c r="HS104" s="47"/>
      <c r="HT104" s="47"/>
      <c r="HU104" s="47"/>
      <c r="HV104" s="47"/>
      <c r="HW104" s="47"/>
      <c r="HX104" s="47"/>
      <c r="HY104" s="47"/>
      <c r="HZ104" s="47"/>
      <c r="IA104" s="47"/>
      <c r="IB104" s="47"/>
      <c r="IC104" s="47"/>
      <c r="ID104" s="47"/>
      <c r="IE104" s="47"/>
      <c r="IF104" s="47"/>
      <c r="IG104" s="47"/>
      <c r="IH104" s="47"/>
      <c r="II104" s="47"/>
      <c r="IJ104" s="47"/>
      <c r="IK104" s="47"/>
      <c r="IL104" s="47"/>
      <c r="IM104" s="47"/>
      <c r="IN104" s="47"/>
      <c r="IO104" s="47"/>
      <c r="IP104" s="47"/>
      <c r="IQ104" s="47"/>
      <c r="IR104" s="47"/>
      <c r="IS104" s="47"/>
      <c r="IT104" s="47"/>
      <c r="IU104" s="47"/>
      <c r="IV104" s="47"/>
      <c r="IW104" s="47"/>
      <c r="IX104" s="47"/>
    </row>
    <row r="105" spans="1:258" s="48" customFormat="1" ht="168.75">
      <c r="A105" s="46"/>
      <c r="B105" s="52" t="s">
        <v>60</v>
      </c>
      <c r="C105" s="52" t="s">
        <v>191</v>
      </c>
      <c r="D105" s="52" t="s">
        <v>200</v>
      </c>
      <c r="E105" s="52" t="s">
        <v>223</v>
      </c>
      <c r="F105" s="52" t="s">
        <v>243</v>
      </c>
      <c r="G105" s="52">
        <v>10</v>
      </c>
      <c r="H105" s="52">
        <v>60</v>
      </c>
      <c r="I105" s="52">
        <f t="shared" si="1"/>
        <v>6</v>
      </c>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c r="GG105" s="47"/>
      <c r="GH105" s="47"/>
      <c r="GI105" s="47"/>
      <c r="GJ105" s="47"/>
      <c r="GK105" s="47"/>
      <c r="GL105" s="47"/>
      <c r="GM105" s="47"/>
      <c r="GN105" s="47"/>
      <c r="GO105" s="47"/>
      <c r="GP105" s="47"/>
      <c r="GQ105" s="47"/>
      <c r="GR105" s="47"/>
      <c r="GS105" s="47"/>
      <c r="GT105" s="47"/>
      <c r="GU105" s="47"/>
      <c r="GV105" s="47"/>
      <c r="GW105" s="47"/>
      <c r="GX105" s="47"/>
      <c r="GY105" s="47"/>
      <c r="GZ105" s="47"/>
      <c r="HA105" s="47"/>
      <c r="HB105" s="47"/>
      <c r="HC105" s="47"/>
      <c r="HD105" s="47"/>
      <c r="HE105" s="47"/>
      <c r="HF105" s="47"/>
      <c r="HG105" s="47"/>
      <c r="HH105" s="47"/>
      <c r="HI105" s="47"/>
      <c r="HJ105" s="47"/>
      <c r="HK105" s="47"/>
      <c r="HL105" s="47"/>
      <c r="HM105" s="47"/>
      <c r="HN105" s="47"/>
      <c r="HO105" s="47"/>
      <c r="HP105" s="47"/>
      <c r="HQ105" s="47"/>
      <c r="HR105" s="47"/>
      <c r="HS105" s="47"/>
      <c r="HT105" s="47"/>
      <c r="HU105" s="47"/>
      <c r="HV105" s="47"/>
      <c r="HW105" s="47"/>
      <c r="HX105" s="47"/>
      <c r="HY105" s="47"/>
      <c r="HZ105" s="47"/>
      <c r="IA105" s="47"/>
      <c r="IB105" s="47"/>
      <c r="IC105" s="47"/>
      <c r="ID105" s="47"/>
      <c r="IE105" s="47"/>
      <c r="IF105" s="47"/>
      <c r="IG105" s="47"/>
      <c r="IH105" s="47"/>
      <c r="II105" s="47"/>
      <c r="IJ105" s="47"/>
      <c r="IK105" s="47"/>
      <c r="IL105" s="47"/>
      <c r="IM105" s="47"/>
      <c r="IN105" s="47"/>
      <c r="IO105" s="47"/>
      <c r="IP105" s="47"/>
      <c r="IQ105" s="47"/>
      <c r="IR105" s="47"/>
      <c r="IS105" s="47"/>
      <c r="IT105" s="47"/>
      <c r="IU105" s="47"/>
      <c r="IV105" s="47"/>
      <c r="IW105" s="47"/>
      <c r="IX105" s="47"/>
    </row>
    <row r="106" spans="1:258" s="48" customFormat="1" ht="168.75">
      <c r="A106" s="46"/>
      <c r="B106" s="52" t="s">
        <v>60</v>
      </c>
      <c r="C106" s="52" t="s">
        <v>191</v>
      </c>
      <c r="D106" s="52" t="s">
        <v>200</v>
      </c>
      <c r="E106" s="52" t="s">
        <v>223</v>
      </c>
      <c r="F106" s="52" t="s">
        <v>243</v>
      </c>
      <c r="G106" s="52">
        <v>10</v>
      </c>
      <c r="H106" s="52">
        <v>60</v>
      </c>
      <c r="I106" s="52">
        <f t="shared" si="1"/>
        <v>6</v>
      </c>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c r="GG106" s="47"/>
      <c r="GH106" s="47"/>
      <c r="GI106" s="47"/>
      <c r="GJ106" s="47"/>
      <c r="GK106" s="47"/>
      <c r="GL106" s="47"/>
      <c r="GM106" s="47"/>
      <c r="GN106" s="47"/>
      <c r="GO106" s="47"/>
      <c r="GP106" s="47"/>
      <c r="GQ106" s="47"/>
      <c r="GR106" s="47"/>
      <c r="GS106" s="47"/>
      <c r="GT106" s="47"/>
      <c r="GU106" s="47"/>
      <c r="GV106" s="47"/>
      <c r="GW106" s="47"/>
      <c r="GX106" s="47"/>
      <c r="GY106" s="47"/>
      <c r="GZ106" s="47"/>
      <c r="HA106" s="47"/>
      <c r="HB106" s="47"/>
      <c r="HC106" s="47"/>
      <c r="HD106" s="47"/>
      <c r="HE106" s="47"/>
      <c r="HF106" s="47"/>
      <c r="HG106" s="47"/>
      <c r="HH106" s="47"/>
      <c r="HI106" s="47"/>
      <c r="HJ106" s="47"/>
      <c r="HK106" s="47"/>
      <c r="HL106" s="47"/>
      <c r="HM106" s="47"/>
      <c r="HN106" s="47"/>
      <c r="HO106" s="47"/>
      <c r="HP106" s="47"/>
      <c r="HQ106" s="47"/>
      <c r="HR106" s="47"/>
      <c r="HS106" s="47"/>
      <c r="HT106" s="47"/>
      <c r="HU106" s="47"/>
      <c r="HV106" s="47"/>
      <c r="HW106" s="47"/>
      <c r="HX106" s="47"/>
      <c r="HY106" s="47"/>
      <c r="HZ106" s="47"/>
      <c r="IA106" s="47"/>
      <c r="IB106" s="47"/>
      <c r="IC106" s="47"/>
      <c r="ID106" s="47"/>
      <c r="IE106" s="47"/>
      <c r="IF106" s="47"/>
      <c r="IG106" s="47"/>
      <c r="IH106" s="47"/>
      <c r="II106" s="47"/>
      <c r="IJ106" s="47"/>
      <c r="IK106" s="47"/>
      <c r="IL106" s="47"/>
      <c r="IM106" s="47"/>
      <c r="IN106" s="47"/>
      <c r="IO106" s="47"/>
      <c r="IP106" s="47"/>
      <c r="IQ106" s="47"/>
      <c r="IR106" s="47"/>
      <c r="IS106" s="47"/>
      <c r="IT106" s="47"/>
      <c r="IU106" s="47"/>
      <c r="IV106" s="47"/>
      <c r="IW106" s="47"/>
      <c r="IX106" s="47"/>
    </row>
    <row r="107" spans="1:258" s="48" customFormat="1" ht="168.75">
      <c r="A107" s="46"/>
      <c r="B107" s="52" t="s">
        <v>60</v>
      </c>
      <c r="C107" s="52" t="s">
        <v>191</v>
      </c>
      <c r="D107" s="52" t="s">
        <v>200</v>
      </c>
      <c r="E107" s="52" t="s">
        <v>223</v>
      </c>
      <c r="F107" s="52" t="s">
        <v>243</v>
      </c>
      <c r="G107" s="52">
        <v>10</v>
      </c>
      <c r="H107" s="52">
        <v>60</v>
      </c>
      <c r="I107" s="52">
        <f t="shared" si="1"/>
        <v>6</v>
      </c>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c r="GG107" s="47"/>
      <c r="GH107" s="47"/>
      <c r="GI107" s="47"/>
      <c r="GJ107" s="47"/>
      <c r="GK107" s="47"/>
      <c r="GL107" s="47"/>
      <c r="GM107" s="47"/>
      <c r="GN107" s="47"/>
      <c r="GO107" s="47"/>
      <c r="GP107" s="47"/>
      <c r="GQ107" s="47"/>
      <c r="GR107" s="47"/>
      <c r="GS107" s="47"/>
      <c r="GT107" s="47"/>
      <c r="GU107" s="47"/>
      <c r="GV107" s="47"/>
      <c r="GW107" s="47"/>
      <c r="GX107" s="47"/>
      <c r="GY107" s="47"/>
      <c r="GZ107" s="47"/>
      <c r="HA107" s="47"/>
      <c r="HB107" s="47"/>
      <c r="HC107" s="47"/>
      <c r="HD107" s="47"/>
      <c r="HE107" s="47"/>
      <c r="HF107" s="47"/>
      <c r="HG107" s="47"/>
      <c r="HH107" s="47"/>
      <c r="HI107" s="47"/>
      <c r="HJ107" s="47"/>
      <c r="HK107" s="47"/>
      <c r="HL107" s="47"/>
      <c r="HM107" s="47"/>
      <c r="HN107" s="47"/>
      <c r="HO107" s="47"/>
      <c r="HP107" s="47"/>
      <c r="HQ107" s="47"/>
      <c r="HR107" s="47"/>
      <c r="HS107" s="47"/>
      <c r="HT107" s="47"/>
      <c r="HU107" s="47"/>
      <c r="HV107" s="47"/>
      <c r="HW107" s="47"/>
      <c r="HX107" s="47"/>
      <c r="HY107" s="47"/>
      <c r="HZ107" s="47"/>
      <c r="IA107" s="47"/>
      <c r="IB107" s="47"/>
      <c r="IC107" s="47"/>
      <c r="ID107" s="47"/>
      <c r="IE107" s="47"/>
      <c r="IF107" s="47"/>
      <c r="IG107" s="47"/>
      <c r="IH107" s="47"/>
      <c r="II107" s="47"/>
      <c r="IJ107" s="47"/>
      <c r="IK107" s="47"/>
      <c r="IL107" s="47"/>
      <c r="IM107" s="47"/>
      <c r="IN107" s="47"/>
      <c r="IO107" s="47"/>
      <c r="IP107" s="47"/>
      <c r="IQ107" s="47"/>
      <c r="IR107" s="47"/>
      <c r="IS107" s="47"/>
      <c r="IT107" s="47"/>
      <c r="IU107" s="47"/>
      <c r="IV107" s="47"/>
      <c r="IW107" s="47"/>
      <c r="IX107" s="47"/>
    </row>
    <row r="108" spans="1:258" s="48" customFormat="1" ht="45">
      <c r="A108" s="46"/>
      <c r="B108" s="52" t="s">
        <v>189</v>
      </c>
      <c r="C108" s="52" t="s">
        <v>191</v>
      </c>
      <c r="D108" s="52" t="s">
        <v>196</v>
      </c>
      <c r="E108" s="52" t="s">
        <v>226</v>
      </c>
      <c r="F108" s="52" t="s">
        <v>243</v>
      </c>
      <c r="G108" s="52">
        <v>10</v>
      </c>
      <c r="H108" s="52">
        <v>99.63</v>
      </c>
      <c r="I108" s="52">
        <f t="shared" si="1"/>
        <v>9.9629999999999992</v>
      </c>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c r="GG108" s="47"/>
      <c r="GH108" s="47"/>
      <c r="GI108" s="47"/>
      <c r="GJ108" s="47"/>
      <c r="GK108" s="47"/>
      <c r="GL108" s="47"/>
      <c r="GM108" s="47"/>
      <c r="GN108" s="47"/>
      <c r="GO108" s="47"/>
      <c r="GP108" s="47"/>
      <c r="GQ108" s="47"/>
      <c r="GR108" s="47"/>
      <c r="GS108" s="47"/>
      <c r="GT108" s="47"/>
      <c r="GU108" s="47"/>
      <c r="GV108" s="47"/>
      <c r="GW108" s="47"/>
      <c r="GX108" s="47"/>
      <c r="GY108" s="47"/>
      <c r="GZ108" s="47"/>
      <c r="HA108" s="47"/>
      <c r="HB108" s="47"/>
      <c r="HC108" s="47"/>
      <c r="HD108" s="47"/>
      <c r="HE108" s="47"/>
      <c r="HF108" s="47"/>
      <c r="HG108" s="47"/>
      <c r="HH108" s="47"/>
      <c r="HI108" s="47"/>
      <c r="HJ108" s="47"/>
      <c r="HK108" s="47"/>
      <c r="HL108" s="47"/>
      <c r="HM108" s="47"/>
      <c r="HN108" s="47"/>
      <c r="HO108" s="47"/>
      <c r="HP108" s="47"/>
      <c r="HQ108" s="47"/>
      <c r="HR108" s="47"/>
      <c r="HS108" s="47"/>
      <c r="HT108" s="47"/>
      <c r="HU108" s="47"/>
      <c r="HV108" s="47"/>
      <c r="HW108" s="47"/>
      <c r="HX108" s="47"/>
      <c r="HY108" s="47"/>
      <c r="HZ108" s="47"/>
      <c r="IA108" s="47"/>
      <c r="IB108" s="47"/>
      <c r="IC108" s="47"/>
      <c r="ID108" s="47"/>
      <c r="IE108" s="47"/>
      <c r="IF108" s="47"/>
      <c r="IG108" s="47"/>
      <c r="IH108" s="47"/>
      <c r="II108" s="47"/>
      <c r="IJ108" s="47"/>
      <c r="IK108" s="47"/>
      <c r="IL108" s="47"/>
      <c r="IM108" s="47"/>
      <c r="IN108" s="47"/>
      <c r="IO108" s="47"/>
      <c r="IP108" s="47"/>
      <c r="IQ108" s="47"/>
      <c r="IR108" s="47"/>
      <c r="IS108" s="47"/>
      <c r="IT108" s="47"/>
      <c r="IU108" s="47"/>
      <c r="IV108" s="47"/>
      <c r="IW108" s="47"/>
      <c r="IX108" s="47"/>
    </row>
    <row r="109" spans="1:258" s="48" customFormat="1" ht="78.75">
      <c r="A109" s="46"/>
      <c r="B109" s="52" t="s">
        <v>186</v>
      </c>
      <c r="C109" s="52" t="s">
        <v>191</v>
      </c>
      <c r="D109" s="52" t="s">
        <v>200</v>
      </c>
      <c r="E109" s="52" t="s">
        <v>220</v>
      </c>
      <c r="F109" s="52" t="s">
        <v>243</v>
      </c>
      <c r="G109" s="52">
        <v>10</v>
      </c>
      <c r="H109" s="52">
        <v>37.770000000000003</v>
      </c>
      <c r="I109" s="52">
        <f t="shared" si="1"/>
        <v>3.7770000000000001</v>
      </c>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c r="GK109" s="47"/>
      <c r="GL109" s="47"/>
      <c r="GM109" s="47"/>
      <c r="GN109" s="47"/>
      <c r="GO109" s="47"/>
      <c r="GP109" s="47"/>
      <c r="GQ109" s="47"/>
      <c r="GR109" s="47"/>
      <c r="GS109" s="47"/>
      <c r="GT109" s="47"/>
      <c r="GU109" s="47"/>
      <c r="GV109" s="47"/>
      <c r="GW109" s="47"/>
      <c r="GX109" s="47"/>
      <c r="GY109" s="47"/>
      <c r="GZ109" s="47"/>
      <c r="HA109" s="47"/>
      <c r="HB109" s="47"/>
      <c r="HC109" s="47"/>
      <c r="HD109" s="47"/>
      <c r="HE109" s="47"/>
      <c r="HF109" s="47"/>
      <c r="HG109" s="47"/>
      <c r="HH109" s="47"/>
      <c r="HI109" s="47"/>
      <c r="HJ109" s="47"/>
      <c r="HK109" s="47"/>
      <c r="HL109" s="47"/>
      <c r="HM109" s="47"/>
      <c r="HN109" s="47"/>
      <c r="HO109" s="47"/>
      <c r="HP109" s="47"/>
      <c r="HQ109" s="47"/>
      <c r="HR109" s="47"/>
      <c r="HS109" s="47"/>
      <c r="HT109" s="47"/>
      <c r="HU109" s="47"/>
      <c r="HV109" s="47"/>
      <c r="HW109" s="47"/>
      <c r="HX109" s="47"/>
      <c r="HY109" s="47"/>
      <c r="HZ109" s="47"/>
      <c r="IA109" s="47"/>
      <c r="IB109" s="47"/>
      <c r="IC109" s="47"/>
      <c r="ID109" s="47"/>
      <c r="IE109" s="47"/>
      <c r="IF109" s="47"/>
      <c r="IG109" s="47"/>
      <c r="IH109" s="47"/>
      <c r="II109" s="47"/>
      <c r="IJ109" s="47"/>
      <c r="IK109" s="47"/>
      <c r="IL109" s="47"/>
      <c r="IM109" s="47"/>
      <c r="IN109" s="47"/>
      <c r="IO109" s="47"/>
      <c r="IP109" s="47"/>
      <c r="IQ109" s="47"/>
      <c r="IR109" s="47"/>
      <c r="IS109" s="47"/>
      <c r="IT109" s="47"/>
      <c r="IU109" s="47"/>
      <c r="IV109" s="47"/>
      <c r="IW109" s="47"/>
      <c r="IX109" s="47"/>
    </row>
    <row r="110" spans="1:258" s="48" customFormat="1" ht="78.75">
      <c r="A110" s="46"/>
      <c r="B110" s="52" t="s">
        <v>186</v>
      </c>
      <c r="C110" s="52" t="s">
        <v>192</v>
      </c>
      <c r="D110" s="52" t="s">
        <v>200</v>
      </c>
      <c r="E110" s="52" t="s">
        <v>220</v>
      </c>
      <c r="F110" s="52" t="s">
        <v>243</v>
      </c>
      <c r="G110" s="52">
        <v>10</v>
      </c>
      <c r="H110" s="52">
        <v>37.770000000000003</v>
      </c>
      <c r="I110" s="52">
        <f t="shared" si="1"/>
        <v>3.7770000000000001</v>
      </c>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c r="GO110" s="47"/>
      <c r="GP110" s="47"/>
      <c r="GQ110" s="47"/>
      <c r="GR110" s="47"/>
      <c r="GS110" s="47"/>
      <c r="GT110" s="47"/>
      <c r="GU110" s="47"/>
      <c r="GV110" s="47"/>
      <c r="GW110" s="47"/>
      <c r="GX110" s="47"/>
      <c r="GY110" s="47"/>
      <c r="GZ110" s="47"/>
      <c r="HA110" s="47"/>
      <c r="HB110" s="47"/>
      <c r="HC110" s="47"/>
      <c r="HD110" s="47"/>
      <c r="HE110" s="47"/>
      <c r="HF110" s="47"/>
      <c r="HG110" s="47"/>
      <c r="HH110" s="47"/>
      <c r="HI110" s="47"/>
      <c r="HJ110" s="47"/>
      <c r="HK110" s="47"/>
      <c r="HL110" s="47"/>
      <c r="HM110" s="47"/>
      <c r="HN110" s="47"/>
      <c r="HO110" s="47"/>
      <c r="HP110" s="47"/>
      <c r="HQ110" s="47"/>
      <c r="HR110" s="47"/>
      <c r="HS110" s="47"/>
      <c r="HT110" s="47"/>
      <c r="HU110" s="47"/>
      <c r="HV110" s="47"/>
      <c r="HW110" s="47"/>
      <c r="HX110" s="47"/>
      <c r="HY110" s="47"/>
      <c r="HZ110" s="47"/>
      <c r="IA110" s="47"/>
      <c r="IB110" s="47"/>
      <c r="IC110" s="47"/>
      <c r="ID110" s="47"/>
      <c r="IE110" s="47"/>
      <c r="IF110" s="47"/>
      <c r="IG110" s="47"/>
      <c r="IH110" s="47"/>
      <c r="II110" s="47"/>
      <c r="IJ110" s="47"/>
      <c r="IK110" s="47"/>
      <c r="IL110" s="47"/>
      <c r="IM110" s="47"/>
      <c r="IN110" s="47"/>
      <c r="IO110" s="47"/>
      <c r="IP110" s="47"/>
      <c r="IQ110" s="47"/>
      <c r="IR110" s="47"/>
      <c r="IS110" s="47"/>
      <c r="IT110" s="47"/>
      <c r="IU110" s="47"/>
      <c r="IV110" s="47"/>
      <c r="IW110" s="47"/>
      <c r="IX110" s="47"/>
    </row>
    <row r="111" spans="1:258" s="48" customFormat="1" ht="112.5">
      <c r="A111" s="46"/>
      <c r="B111" s="52" t="s">
        <v>69</v>
      </c>
      <c r="C111" s="52" t="s">
        <v>191</v>
      </c>
      <c r="D111" s="52" t="s">
        <v>206</v>
      </c>
      <c r="E111" s="52" t="s">
        <v>229</v>
      </c>
      <c r="F111" s="52" t="s">
        <v>243</v>
      </c>
      <c r="G111" s="52">
        <v>3</v>
      </c>
      <c r="H111" s="52">
        <v>29.89</v>
      </c>
      <c r="I111" s="52">
        <f t="shared" si="1"/>
        <v>9.9633333333333329</v>
      </c>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c r="GO111" s="47"/>
      <c r="GP111" s="47"/>
      <c r="GQ111" s="47"/>
      <c r="GR111" s="47"/>
      <c r="GS111" s="47"/>
      <c r="GT111" s="47"/>
      <c r="GU111" s="47"/>
      <c r="GV111" s="47"/>
      <c r="GW111" s="47"/>
      <c r="GX111" s="47"/>
      <c r="GY111" s="47"/>
      <c r="GZ111" s="47"/>
      <c r="HA111" s="47"/>
      <c r="HB111" s="47"/>
      <c r="HC111" s="47"/>
      <c r="HD111" s="47"/>
      <c r="HE111" s="47"/>
      <c r="HF111" s="47"/>
      <c r="HG111" s="47"/>
      <c r="HH111" s="47"/>
      <c r="HI111" s="47"/>
      <c r="HJ111" s="47"/>
      <c r="HK111" s="47"/>
      <c r="HL111" s="47"/>
      <c r="HM111" s="47"/>
      <c r="HN111" s="47"/>
      <c r="HO111" s="47"/>
      <c r="HP111" s="47"/>
      <c r="HQ111" s="47"/>
      <c r="HR111" s="47"/>
      <c r="HS111" s="47"/>
      <c r="HT111" s="47"/>
      <c r="HU111" s="47"/>
      <c r="HV111" s="47"/>
      <c r="HW111" s="47"/>
      <c r="HX111" s="47"/>
      <c r="HY111" s="47"/>
      <c r="HZ111" s="47"/>
      <c r="IA111" s="47"/>
      <c r="IB111" s="47"/>
      <c r="IC111" s="47"/>
      <c r="ID111" s="47"/>
      <c r="IE111" s="47"/>
      <c r="IF111" s="47"/>
      <c r="IG111" s="47"/>
      <c r="IH111" s="47"/>
      <c r="II111" s="47"/>
      <c r="IJ111" s="47"/>
      <c r="IK111" s="47"/>
      <c r="IL111" s="47"/>
      <c r="IM111" s="47"/>
      <c r="IN111" s="47"/>
      <c r="IO111" s="47"/>
      <c r="IP111" s="47"/>
      <c r="IQ111" s="47"/>
      <c r="IR111" s="47"/>
      <c r="IS111" s="47"/>
      <c r="IT111" s="47"/>
      <c r="IU111" s="47"/>
      <c r="IV111" s="47"/>
      <c r="IW111" s="47"/>
      <c r="IX111" s="47"/>
    </row>
    <row r="112" spans="1:258" s="48" customFormat="1" ht="112.5">
      <c r="A112" s="46"/>
      <c r="B112" s="52" t="s">
        <v>69</v>
      </c>
      <c r="C112" s="52" t="s">
        <v>191</v>
      </c>
      <c r="D112" s="52" t="s">
        <v>207</v>
      </c>
      <c r="E112" s="52" t="s">
        <v>229</v>
      </c>
      <c r="F112" s="52" t="s">
        <v>243</v>
      </c>
      <c r="G112" s="52">
        <v>5</v>
      </c>
      <c r="H112" s="52">
        <v>49.82</v>
      </c>
      <c r="I112" s="52">
        <f t="shared" si="1"/>
        <v>9.9640000000000004</v>
      </c>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c r="GE112" s="47"/>
      <c r="GF112" s="47"/>
      <c r="GG112" s="47"/>
      <c r="GH112" s="47"/>
      <c r="GI112" s="47"/>
      <c r="GJ112" s="47"/>
      <c r="GK112" s="47"/>
      <c r="GL112" s="47"/>
      <c r="GM112" s="47"/>
      <c r="GN112" s="47"/>
      <c r="GO112" s="47"/>
      <c r="GP112" s="47"/>
      <c r="GQ112" s="47"/>
      <c r="GR112" s="47"/>
      <c r="GS112" s="47"/>
      <c r="GT112" s="47"/>
      <c r="GU112" s="47"/>
      <c r="GV112" s="47"/>
      <c r="GW112" s="47"/>
      <c r="GX112" s="47"/>
      <c r="GY112" s="47"/>
      <c r="GZ112" s="47"/>
      <c r="HA112" s="47"/>
      <c r="HB112" s="47"/>
      <c r="HC112" s="47"/>
      <c r="HD112" s="47"/>
      <c r="HE112" s="47"/>
      <c r="HF112" s="47"/>
      <c r="HG112" s="47"/>
      <c r="HH112" s="47"/>
      <c r="HI112" s="47"/>
      <c r="HJ112" s="47"/>
      <c r="HK112" s="47"/>
      <c r="HL112" s="47"/>
      <c r="HM112" s="47"/>
      <c r="HN112" s="47"/>
      <c r="HO112" s="47"/>
      <c r="HP112" s="47"/>
      <c r="HQ112" s="47"/>
      <c r="HR112" s="47"/>
      <c r="HS112" s="47"/>
      <c r="HT112" s="47"/>
      <c r="HU112" s="47"/>
      <c r="HV112" s="47"/>
      <c r="HW112" s="47"/>
      <c r="HX112" s="47"/>
      <c r="HY112" s="47"/>
      <c r="HZ112" s="47"/>
      <c r="IA112" s="47"/>
      <c r="IB112" s="47"/>
      <c r="IC112" s="47"/>
      <c r="ID112" s="47"/>
      <c r="IE112" s="47"/>
      <c r="IF112" s="47"/>
      <c r="IG112" s="47"/>
      <c r="IH112" s="47"/>
      <c r="II112" s="47"/>
      <c r="IJ112" s="47"/>
      <c r="IK112" s="47"/>
      <c r="IL112" s="47"/>
      <c r="IM112" s="47"/>
      <c r="IN112" s="47"/>
      <c r="IO112" s="47"/>
      <c r="IP112" s="47"/>
      <c r="IQ112" s="47"/>
      <c r="IR112" s="47"/>
      <c r="IS112" s="47"/>
      <c r="IT112" s="47"/>
      <c r="IU112" s="47"/>
      <c r="IV112" s="47"/>
      <c r="IW112" s="47"/>
      <c r="IX112" s="47"/>
    </row>
    <row r="113" spans="1:258" s="48" customFormat="1" ht="112.5">
      <c r="A113" s="46"/>
      <c r="B113" s="52" t="s">
        <v>69</v>
      </c>
      <c r="C113" s="52" t="s">
        <v>191</v>
      </c>
      <c r="D113" s="52" t="s">
        <v>208</v>
      </c>
      <c r="E113" s="52" t="s">
        <v>229</v>
      </c>
      <c r="F113" s="52" t="s">
        <v>243</v>
      </c>
      <c r="G113" s="52">
        <v>10</v>
      </c>
      <c r="H113" s="52">
        <v>99.63</v>
      </c>
      <c r="I113" s="52">
        <f t="shared" si="1"/>
        <v>9.9629999999999992</v>
      </c>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c r="GE113" s="47"/>
      <c r="GF113" s="47"/>
      <c r="GG113" s="47"/>
      <c r="GH113" s="47"/>
      <c r="GI113" s="47"/>
      <c r="GJ113" s="47"/>
      <c r="GK113" s="47"/>
      <c r="GL113" s="47"/>
      <c r="GM113" s="47"/>
      <c r="GN113" s="47"/>
      <c r="GO113" s="47"/>
      <c r="GP113" s="47"/>
      <c r="GQ113" s="47"/>
      <c r="GR113" s="47"/>
      <c r="GS113" s="47"/>
      <c r="GT113" s="47"/>
      <c r="GU113" s="47"/>
      <c r="GV113" s="47"/>
      <c r="GW113" s="47"/>
      <c r="GX113" s="47"/>
      <c r="GY113" s="47"/>
      <c r="GZ113" s="47"/>
      <c r="HA113" s="47"/>
      <c r="HB113" s="47"/>
      <c r="HC113" s="47"/>
      <c r="HD113" s="47"/>
      <c r="HE113" s="47"/>
      <c r="HF113" s="47"/>
      <c r="HG113" s="47"/>
      <c r="HH113" s="47"/>
      <c r="HI113" s="47"/>
      <c r="HJ113" s="47"/>
      <c r="HK113" s="47"/>
      <c r="HL113" s="47"/>
      <c r="HM113" s="47"/>
      <c r="HN113" s="47"/>
      <c r="HO113" s="47"/>
      <c r="HP113" s="47"/>
      <c r="HQ113" s="47"/>
      <c r="HR113" s="47"/>
      <c r="HS113" s="47"/>
      <c r="HT113" s="47"/>
      <c r="HU113" s="47"/>
      <c r="HV113" s="47"/>
      <c r="HW113" s="47"/>
      <c r="HX113" s="47"/>
      <c r="HY113" s="47"/>
      <c r="HZ113" s="47"/>
      <c r="IA113" s="47"/>
      <c r="IB113" s="47"/>
      <c r="IC113" s="47"/>
      <c r="ID113" s="47"/>
      <c r="IE113" s="47"/>
      <c r="IF113" s="47"/>
      <c r="IG113" s="47"/>
      <c r="IH113" s="47"/>
      <c r="II113" s="47"/>
      <c r="IJ113" s="47"/>
      <c r="IK113" s="47"/>
      <c r="IL113" s="47"/>
      <c r="IM113" s="47"/>
      <c r="IN113" s="47"/>
      <c r="IO113" s="47"/>
      <c r="IP113" s="47"/>
      <c r="IQ113" s="47"/>
      <c r="IR113" s="47"/>
      <c r="IS113" s="47"/>
      <c r="IT113" s="47"/>
      <c r="IU113" s="47"/>
      <c r="IV113" s="47"/>
      <c r="IW113" s="47"/>
      <c r="IX113" s="47"/>
    </row>
    <row r="114" spans="1:258" s="48" customFormat="1" ht="112.5">
      <c r="A114" s="46"/>
      <c r="B114" s="52" t="s">
        <v>69</v>
      </c>
      <c r="C114" s="52" t="s">
        <v>191</v>
      </c>
      <c r="D114" s="52" t="s">
        <v>209</v>
      </c>
      <c r="E114" s="52" t="s">
        <v>229</v>
      </c>
      <c r="F114" s="52" t="s">
        <v>243</v>
      </c>
      <c r="G114" s="52">
        <v>10</v>
      </c>
      <c r="H114" s="52">
        <v>99.63</v>
      </c>
      <c r="I114" s="52">
        <f t="shared" si="1"/>
        <v>9.9629999999999992</v>
      </c>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c r="GG114" s="47"/>
      <c r="GH114" s="47"/>
      <c r="GI114" s="47"/>
      <c r="GJ114" s="47"/>
      <c r="GK114" s="47"/>
      <c r="GL114" s="47"/>
      <c r="GM114" s="47"/>
      <c r="GN114" s="47"/>
      <c r="GO114" s="47"/>
      <c r="GP114" s="47"/>
      <c r="GQ114" s="47"/>
      <c r="GR114" s="47"/>
      <c r="GS114" s="47"/>
      <c r="GT114" s="47"/>
      <c r="GU114" s="47"/>
      <c r="GV114" s="47"/>
      <c r="GW114" s="47"/>
      <c r="GX114" s="47"/>
      <c r="GY114" s="47"/>
      <c r="GZ114" s="47"/>
      <c r="HA114" s="47"/>
      <c r="HB114" s="47"/>
      <c r="HC114" s="47"/>
      <c r="HD114" s="47"/>
      <c r="HE114" s="47"/>
      <c r="HF114" s="47"/>
      <c r="HG114" s="47"/>
      <c r="HH114" s="47"/>
      <c r="HI114" s="47"/>
      <c r="HJ114" s="47"/>
      <c r="HK114" s="47"/>
      <c r="HL114" s="47"/>
      <c r="HM114" s="47"/>
      <c r="HN114" s="47"/>
      <c r="HO114" s="47"/>
      <c r="HP114" s="47"/>
      <c r="HQ114" s="47"/>
      <c r="HR114" s="47"/>
      <c r="HS114" s="47"/>
      <c r="HT114" s="47"/>
      <c r="HU114" s="47"/>
      <c r="HV114" s="47"/>
      <c r="HW114" s="47"/>
      <c r="HX114" s="47"/>
      <c r="HY114" s="47"/>
      <c r="HZ114" s="47"/>
      <c r="IA114" s="47"/>
      <c r="IB114" s="47"/>
      <c r="IC114" s="47"/>
      <c r="ID114" s="47"/>
      <c r="IE114" s="47"/>
      <c r="IF114" s="47"/>
      <c r="IG114" s="47"/>
      <c r="IH114" s="47"/>
      <c r="II114" s="47"/>
      <c r="IJ114" s="47"/>
      <c r="IK114" s="47"/>
      <c r="IL114" s="47"/>
      <c r="IM114" s="47"/>
      <c r="IN114" s="47"/>
      <c r="IO114" s="47"/>
      <c r="IP114" s="47"/>
      <c r="IQ114" s="47"/>
      <c r="IR114" s="47"/>
      <c r="IS114" s="47"/>
      <c r="IT114" s="47"/>
      <c r="IU114" s="47"/>
      <c r="IV114" s="47"/>
      <c r="IW114" s="47"/>
      <c r="IX114" s="47"/>
    </row>
    <row r="115" spans="1:258" s="48" customFormat="1" ht="112.5">
      <c r="A115" s="46"/>
      <c r="B115" s="52" t="s">
        <v>69</v>
      </c>
      <c r="C115" s="52" t="s">
        <v>191</v>
      </c>
      <c r="D115" s="52" t="s">
        <v>210</v>
      </c>
      <c r="E115" s="52" t="s">
        <v>229</v>
      </c>
      <c r="F115" s="52" t="s">
        <v>243</v>
      </c>
      <c r="G115" s="52">
        <v>20</v>
      </c>
      <c r="H115" s="52">
        <v>199.26</v>
      </c>
      <c r="I115" s="52">
        <f t="shared" si="1"/>
        <v>9.9629999999999992</v>
      </c>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c r="GG115" s="47"/>
      <c r="GH115" s="47"/>
      <c r="GI115" s="47"/>
      <c r="GJ115" s="47"/>
      <c r="GK115" s="47"/>
      <c r="GL115" s="47"/>
      <c r="GM115" s="47"/>
      <c r="GN115" s="47"/>
      <c r="GO115" s="47"/>
      <c r="GP115" s="47"/>
      <c r="GQ115" s="47"/>
      <c r="GR115" s="47"/>
      <c r="GS115" s="47"/>
      <c r="GT115" s="47"/>
      <c r="GU115" s="47"/>
      <c r="GV115" s="47"/>
      <c r="GW115" s="47"/>
      <c r="GX115" s="47"/>
      <c r="GY115" s="47"/>
      <c r="GZ115" s="47"/>
      <c r="HA115" s="47"/>
      <c r="HB115" s="47"/>
      <c r="HC115" s="47"/>
      <c r="HD115" s="47"/>
      <c r="HE115" s="47"/>
      <c r="HF115" s="47"/>
      <c r="HG115" s="47"/>
      <c r="HH115" s="47"/>
      <c r="HI115" s="47"/>
      <c r="HJ115" s="47"/>
      <c r="HK115" s="47"/>
      <c r="HL115" s="47"/>
      <c r="HM115" s="47"/>
      <c r="HN115" s="47"/>
      <c r="HO115" s="47"/>
      <c r="HP115" s="47"/>
      <c r="HQ115" s="47"/>
      <c r="HR115" s="47"/>
      <c r="HS115" s="47"/>
      <c r="HT115" s="47"/>
      <c r="HU115" s="47"/>
      <c r="HV115" s="47"/>
      <c r="HW115" s="47"/>
      <c r="HX115" s="47"/>
      <c r="HY115" s="47"/>
      <c r="HZ115" s="47"/>
      <c r="IA115" s="47"/>
      <c r="IB115" s="47"/>
      <c r="IC115" s="47"/>
      <c r="ID115" s="47"/>
      <c r="IE115" s="47"/>
      <c r="IF115" s="47"/>
      <c r="IG115" s="47"/>
      <c r="IH115" s="47"/>
      <c r="II115" s="47"/>
      <c r="IJ115" s="47"/>
      <c r="IK115" s="47"/>
      <c r="IL115" s="47"/>
      <c r="IM115" s="47"/>
      <c r="IN115" s="47"/>
      <c r="IO115" s="47"/>
      <c r="IP115" s="47"/>
      <c r="IQ115" s="47"/>
      <c r="IR115" s="47"/>
      <c r="IS115" s="47"/>
      <c r="IT115" s="47"/>
      <c r="IU115" s="47"/>
      <c r="IV115" s="47"/>
      <c r="IW115" s="47"/>
      <c r="IX115" s="47"/>
    </row>
    <row r="116" spans="1:258" s="48" customFormat="1" ht="112.5">
      <c r="A116" s="46"/>
      <c r="B116" s="52" t="s">
        <v>69</v>
      </c>
      <c r="C116" s="52" t="s">
        <v>191</v>
      </c>
      <c r="D116" s="52" t="s">
        <v>211</v>
      </c>
      <c r="E116" s="52" t="s">
        <v>229</v>
      </c>
      <c r="F116" s="52" t="s">
        <v>243</v>
      </c>
      <c r="G116" s="52">
        <v>20</v>
      </c>
      <c r="H116" s="52">
        <v>199.26</v>
      </c>
      <c r="I116" s="52">
        <f t="shared" si="1"/>
        <v>9.9629999999999992</v>
      </c>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c r="GG116" s="47"/>
      <c r="GH116" s="47"/>
      <c r="GI116" s="47"/>
      <c r="GJ116" s="47"/>
      <c r="GK116" s="47"/>
      <c r="GL116" s="47"/>
      <c r="GM116" s="47"/>
      <c r="GN116" s="47"/>
      <c r="GO116" s="47"/>
      <c r="GP116" s="47"/>
      <c r="GQ116" s="47"/>
      <c r="GR116" s="47"/>
      <c r="GS116" s="47"/>
      <c r="GT116" s="47"/>
      <c r="GU116" s="47"/>
      <c r="GV116" s="47"/>
      <c r="GW116" s="47"/>
      <c r="GX116" s="47"/>
      <c r="GY116" s="47"/>
      <c r="GZ116" s="47"/>
      <c r="HA116" s="47"/>
      <c r="HB116" s="47"/>
      <c r="HC116" s="47"/>
      <c r="HD116" s="47"/>
      <c r="HE116" s="47"/>
      <c r="HF116" s="47"/>
      <c r="HG116" s="47"/>
      <c r="HH116" s="47"/>
      <c r="HI116" s="47"/>
      <c r="HJ116" s="47"/>
      <c r="HK116" s="47"/>
      <c r="HL116" s="47"/>
      <c r="HM116" s="47"/>
      <c r="HN116" s="47"/>
      <c r="HO116" s="47"/>
      <c r="HP116" s="47"/>
      <c r="HQ116" s="47"/>
      <c r="HR116" s="47"/>
      <c r="HS116" s="47"/>
      <c r="HT116" s="47"/>
      <c r="HU116" s="47"/>
      <c r="HV116" s="47"/>
      <c r="HW116" s="47"/>
      <c r="HX116" s="47"/>
      <c r="HY116" s="47"/>
      <c r="HZ116" s="47"/>
      <c r="IA116" s="47"/>
      <c r="IB116" s="47"/>
      <c r="IC116" s="47"/>
      <c r="ID116" s="47"/>
      <c r="IE116" s="47"/>
      <c r="IF116" s="47"/>
      <c r="IG116" s="47"/>
      <c r="IH116" s="47"/>
      <c r="II116" s="47"/>
      <c r="IJ116" s="47"/>
      <c r="IK116" s="47"/>
      <c r="IL116" s="47"/>
      <c r="IM116" s="47"/>
      <c r="IN116" s="47"/>
      <c r="IO116" s="47"/>
      <c r="IP116" s="47"/>
      <c r="IQ116" s="47"/>
      <c r="IR116" s="47"/>
      <c r="IS116" s="47"/>
      <c r="IT116" s="47"/>
      <c r="IU116" s="47"/>
      <c r="IV116" s="47"/>
      <c r="IW116" s="47"/>
      <c r="IX116" s="47"/>
    </row>
    <row r="117" spans="1:258" s="48" customFormat="1" ht="112.5">
      <c r="A117" s="46"/>
      <c r="B117" s="52" t="s">
        <v>69</v>
      </c>
      <c r="C117" s="52" t="s">
        <v>191</v>
      </c>
      <c r="D117" s="52" t="s">
        <v>212</v>
      </c>
      <c r="E117" s="52" t="s">
        <v>229</v>
      </c>
      <c r="F117" s="52" t="s">
        <v>243</v>
      </c>
      <c r="G117" s="52">
        <v>50</v>
      </c>
      <c r="H117" s="52">
        <v>498.15</v>
      </c>
      <c r="I117" s="52">
        <f t="shared" si="1"/>
        <v>9.9629999999999992</v>
      </c>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c r="GG117" s="47"/>
      <c r="GH117" s="47"/>
      <c r="GI117" s="47"/>
      <c r="GJ117" s="47"/>
      <c r="GK117" s="47"/>
      <c r="GL117" s="47"/>
      <c r="GM117" s="47"/>
      <c r="GN117" s="47"/>
      <c r="GO117" s="47"/>
      <c r="GP117" s="47"/>
      <c r="GQ117" s="47"/>
      <c r="GR117" s="47"/>
      <c r="GS117" s="47"/>
      <c r="GT117" s="47"/>
      <c r="GU117" s="47"/>
      <c r="GV117" s="47"/>
      <c r="GW117" s="47"/>
      <c r="GX117" s="47"/>
      <c r="GY117" s="47"/>
      <c r="GZ117" s="47"/>
      <c r="HA117" s="47"/>
      <c r="HB117" s="47"/>
      <c r="HC117" s="47"/>
      <c r="HD117" s="47"/>
      <c r="HE117" s="47"/>
      <c r="HF117" s="47"/>
      <c r="HG117" s="47"/>
      <c r="HH117" s="47"/>
      <c r="HI117" s="47"/>
      <c r="HJ117" s="47"/>
      <c r="HK117" s="47"/>
      <c r="HL117" s="47"/>
      <c r="HM117" s="47"/>
      <c r="HN117" s="47"/>
      <c r="HO117" s="47"/>
      <c r="HP117" s="47"/>
      <c r="HQ117" s="47"/>
      <c r="HR117" s="47"/>
      <c r="HS117" s="47"/>
      <c r="HT117" s="47"/>
      <c r="HU117" s="47"/>
      <c r="HV117" s="47"/>
      <c r="HW117" s="47"/>
      <c r="HX117" s="47"/>
      <c r="HY117" s="47"/>
      <c r="HZ117" s="47"/>
      <c r="IA117" s="47"/>
      <c r="IB117" s="47"/>
      <c r="IC117" s="47"/>
      <c r="ID117" s="47"/>
      <c r="IE117" s="47"/>
      <c r="IF117" s="47"/>
      <c r="IG117" s="47"/>
      <c r="IH117" s="47"/>
      <c r="II117" s="47"/>
      <c r="IJ117" s="47"/>
      <c r="IK117" s="47"/>
      <c r="IL117" s="47"/>
      <c r="IM117" s="47"/>
      <c r="IN117" s="47"/>
      <c r="IO117" s="47"/>
      <c r="IP117" s="47"/>
      <c r="IQ117" s="47"/>
      <c r="IR117" s="47"/>
      <c r="IS117" s="47"/>
      <c r="IT117" s="47"/>
      <c r="IU117" s="47"/>
      <c r="IV117" s="47"/>
      <c r="IW117" s="47"/>
      <c r="IX117" s="47"/>
    </row>
    <row r="118" spans="1:258" s="48" customFormat="1" ht="112.5">
      <c r="A118" s="46"/>
      <c r="B118" s="52" t="s">
        <v>69</v>
      </c>
      <c r="C118" s="52" t="s">
        <v>191</v>
      </c>
      <c r="D118" s="52" t="s">
        <v>213</v>
      </c>
      <c r="E118" s="52" t="s">
        <v>229</v>
      </c>
      <c r="F118" s="52" t="s">
        <v>243</v>
      </c>
      <c r="G118" s="52">
        <v>50</v>
      </c>
      <c r="H118" s="52">
        <v>498.15</v>
      </c>
      <c r="I118" s="52">
        <f t="shared" si="1"/>
        <v>9.9629999999999992</v>
      </c>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c r="GG118" s="47"/>
      <c r="GH118" s="47"/>
      <c r="GI118" s="47"/>
      <c r="GJ118" s="47"/>
      <c r="GK118" s="47"/>
      <c r="GL118" s="47"/>
      <c r="GM118" s="47"/>
      <c r="GN118" s="47"/>
      <c r="GO118" s="47"/>
      <c r="GP118" s="47"/>
      <c r="GQ118" s="47"/>
      <c r="GR118" s="47"/>
      <c r="GS118" s="47"/>
      <c r="GT118" s="47"/>
      <c r="GU118" s="47"/>
      <c r="GV118" s="47"/>
      <c r="GW118" s="47"/>
      <c r="GX118" s="47"/>
      <c r="GY118" s="47"/>
      <c r="GZ118" s="47"/>
      <c r="HA118" s="47"/>
      <c r="HB118" s="47"/>
      <c r="HC118" s="47"/>
      <c r="HD118" s="47"/>
      <c r="HE118" s="47"/>
      <c r="HF118" s="47"/>
      <c r="HG118" s="47"/>
      <c r="HH118" s="47"/>
      <c r="HI118" s="47"/>
      <c r="HJ118" s="47"/>
      <c r="HK118" s="47"/>
      <c r="HL118" s="47"/>
      <c r="HM118" s="47"/>
      <c r="HN118" s="47"/>
      <c r="HO118" s="47"/>
      <c r="HP118" s="47"/>
      <c r="HQ118" s="47"/>
      <c r="HR118" s="47"/>
      <c r="HS118" s="47"/>
      <c r="HT118" s="47"/>
      <c r="HU118" s="47"/>
      <c r="HV118" s="47"/>
      <c r="HW118" s="47"/>
      <c r="HX118" s="47"/>
      <c r="HY118" s="47"/>
      <c r="HZ118" s="47"/>
      <c r="IA118" s="47"/>
      <c r="IB118" s="47"/>
      <c r="IC118" s="47"/>
      <c r="ID118" s="47"/>
      <c r="IE118" s="47"/>
      <c r="IF118" s="47"/>
      <c r="IG118" s="47"/>
      <c r="IH118" s="47"/>
      <c r="II118" s="47"/>
      <c r="IJ118" s="47"/>
      <c r="IK118" s="47"/>
      <c r="IL118" s="47"/>
      <c r="IM118" s="47"/>
      <c r="IN118" s="47"/>
      <c r="IO118" s="47"/>
      <c r="IP118" s="47"/>
      <c r="IQ118" s="47"/>
      <c r="IR118" s="47"/>
      <c r="IS118" s="47"/>
      <c r="IT118" s="47"/>
      <c r="IU118" s="47"/>
      <c r="IV118" s="47"/>
      <c r="IW118" s="47"/>
      <c r="IX118" s="47"/>
    </row>
    <row r="119" spans="1:258" s="48" customFormat="1" ht="112.5">
      <c r="A119" s="46"/>
      <c r="B119" s="52" t="s">
        <v>69</v>
      </c>
      <c r="C119" s="52" t="s">
        <v>191</v>
      </c>
      <c r="D119" s="52" t="s">
        <v>214</v>
      </c>
      <c r="E119" s="52" t="s">
        <v>229</v>
      </c>
      <c r="F119" s="52" t="s">
        <v>243</v>
      </c>
      <c r="G119" s="52">
        <v>100</v>
      </c>
      <c r="H119" s="52">
        <v>996.3</v>
      </c>
      <c r="I119" s="52">
        <f t="shared" si="1"/>
        <v>9.9629999999999992</v>
      </c>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c r="GG119" s="47"/>
      <c r="GH119" s="47"/>
      <c r="GI119" s="47"/>
      <c r="GJ119" s="47"/>
      <c r="GK119" s="47"/>
      <c r="GL119" s="47"/>
      <c r="GM119" s="47"/>
      <c r="GN119" s="47"/>
      <c r="GO119" s="47"/>
      <c r="GP119" s="47"/>
      <c r="GQ119" s="47"/>
      <c r="GR119" s="47"/>
      <c r="GS119" s="47"/>
      <c r="GT119" s="47"/>
      <c r="GU119" s="47"/>
      <c r="GV119" s="47"/>
      <c r="GW119" s="47"/>
      <c r="GX119" s="47"/>
      <c r="GY119" s="47"/>
      <c r="GZ119" s="47"/>
      <c r="HA119" s="47"/>
      <c r="HB119" s="47"/>
      <c r="HC119" s="47"/>
      <c r="HD119" s="47"/>
      <c r="HE119" s="47"/>
      <c r="HF119" s="47"/>
      <c r="HG119" s="47"/>
      <c r="HH119" s="47"/>
      <c r="HI119" s="47"/>
      <c r="HJ119" s="47"/>
      <c r="HK119" s="47"/>
      <c r="HL119" s="47"/>
      <c r="HM119" s="47"/>
      <c r="HN119" s="47"/>
      <c r="HO119" s="47"/>
      <c r="HP119" s="47"/>
      <c r="HQ119" s="47"/>
      <c r="HR119" s="47"/>
      <c r="HS119" s="47"/>
      <c r="HT119" s="47"/>
      <c r="HU119" s="47"/>
      <c r="HV119" s="47"/>
      <c r="HW119" s="47"/>
      <c r="HX119" s="47"/>
      <c r="HY119" s="47"/>
      <c r="HZ119" s="47"/>
      <c r="IA119" s="47"/>
      <c r="IB119" s="47"/>
      <c r="IC119" s="47"/>
      <c r="ID119" s="47"/>
      <c r="IE119" s="47"/>
      <c r="IF119" s="47"/>
      <c r="IG119" s="47"/>
      <c r="IH119" s="47"/>
      <c r="II119" s="47"/>
      <c r="IJ119" s="47"/>
      <c r="IK119" s="47"/>
      <c r="IL119" s="47"/>
      <c r="IM119" s="47"/>
      <c r="IN119" s="47"/>
      <c r="IO119" s="47"/>
      <c r="IP119" s="47"/>
      <c r="IQ119" s="47"/>
      <c r="IR119" s="47"/>
      <c r="IS119" s="47"/>
      <c r="IT119" s="47"/>
      <c r="IU119" s="47"/>
      <c r="IV119" s="47"/>
      <c r="IW119" s="47"/>
      <c r="IX119" s="47"/>
    </row>
    <row r="120" spans="1:258" s="48" customFormat="1" ht="112.5">
      <c r="A120" s="46"/>
      <c r="B120" s="52" t="s">
        <v>69</v>
      </c>
      <c r="C120" s="52" t="s">
        <v>191</v>
      </c>
      <c r="D120" s="52" t="s">
        <v>215</v>
      </c>
      <c r="E120" s="52" t="s">
        <v>229</v>
      </c>
      <c r="F120" s="52" t="s">
        <v>243</v>
      </c>
      <c r="G120" s="52">
        <v>100</v>
      </c>
      <c r="H120" s="52">
        <v>996.3</v>
      </c>
      <c r="I120" s="52">
        <f t="shared" si="1"/>
        <v>9.9629999999999992</v>
      </c>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c r="GG120" s="47"/>
      <c r="GH120" s="47"/>
      <c r="GI120" s="47"/>
      <c r="GJ120" s="47"/>
      <c r="GK120" s="47"/>
      <c r="GL120" s="47"/>
      <c r="GM120" s="47"/>
      <c r="GN120" s="47"/>
      <c r="GO120" s="47"/>
      <c r="GP120" s="47"/>
      <c r="GQ120" s="47"/>
      <c r="GR120" s="47"/>
      <c r="GS120" s="47"/>
      <c r="GT120" s="47"/>
      <c r="GU120" s="47"/>
      <c r="GV120" s="47"/>
      <c r="GW120" s="47"/>
      <c r="GX120" s="47"/>
      <c r="GY120" s="47"/>
      <c r="GZ120" s="47"/>
      <c r="HA120" s="47"/>
      <c r="HB120" s="47"/>
      <c r="HC120" s="47"/>
      <c r="HD120" s="47"/>
      <c r="HE120" s="47"/>
      <c r="HF120" s="47"/>
      <c r="HG120" s="47"/>
      <c r="HH120" s="47"/>
      <c r="HI120" s="47"/>
      <c r="HJ120" s="47"/>
      <c r="HK120" s="47"/>
      <c r="HL120" s="47"/>
      <c r="HM120" s="47"/>
      <c r="HN120" s="47"/>
      <c r="HO120" s="47"/>
      <c r="HP120" s="47"/>
      <c r="HQ120" s="47"/>
      <c r="HR120" s="47"/>
      <c r="HS120" s="47"/>
      <c r="HT120" s="47"/>
      <c r="HU120" s="47"/>
      <c r="HV120" s="47"/>
      <c r="HW120" s="47"/>
      <c r="HX120" s="47"/>
      <c r="HY120" s="47"/>
      <c r="HZ120" s="47"/>
      <c r="IA120" s="47"/>
      <c r="IB120" s="47"/>
      <c r="IC120" s="47"/>
      <c r="ID120" s="47"/>
      <c r="IE120" s="47"/>
      <c r="IF120" s="47"/>
      <c r="IG120" s="47"/>
      <c r="IH120" s="47"/>
      <c r="II120" s="47"/>
      <c r="IJ120" s="47"/>
      <c r="IK120" s="47"/>
      <c r="IL120" s="47"/>
      <c r="IM120" s="47"/>
      <c r="IN120" s="47"/>
      <c r="IO120" s="47"/>
      <c r="IP120" s="47"/>
      <c r="IQ120" s="47"/>
      <c r="IR120" s="47"/>
      <c r="IS120" s="47"/>
      <c r="IT120" s="47"/>
      <c r="IU120" s="47"/>
      <c r="IV120" s="47"/>
      <c r="IW120" s="47"/>
      <c r="IX120" s="47"/>
    </row>
    <row r="121" spans="1:258" s="48" customFormat="1" ht="12.75">
      <c r="A121" s="46"/>
      <c r="B121" s="132" t="s">
        <v>42</v>
      </c>
      <c r="C121" s="133"/>
      <c r="D121" s="133"/>
      <c r="E121" s="133"/>
      <c r="F121" s="133"/>
      <c r="G121" s="133"/>
      <c r="H121" s="134"/>
      <c r="I121" s="60">
        <v>2.726</v>
      </c>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c r="GG121" s="47"/>
      <c r="GH121" s="47"/>
      <c r="GI121" s="47"/>
      <c r="GJ121" s="47"/>
      <c r="GK121" s="47"/>
      <c r="GL121" s="47"/>
      <c r="GM121" s="47"/>
      <c r="GN121" s="47"/>
      <c r="GO121" s="47"/>
      <c r="GP121" s="47"/>
      <c r="GQ121" s="47"/>
      <c r="GR121" s="47"/>
      <c r="GS121" s="47"/>
      <c r="GT121" s="47"/>
      <c r="GU121" s="47"/>
      <c r="GV121" s="47"/>
      <c r="GW121" s="47"/>
      <c r="GX121" s="47"/>
      <c r="GY121" s="47"/>
      <c r="GZ121" s="47"/>
      <c r="HA121" s="47"/>
      <c r="HB121" s="47"/>
      <c r="HC121" s="47"/>
      <c r="HD121" s="47"/>
      <c r="HE121" s="47"/>
      <c r="HF121" s="47"/>
      <c r="HG121" s="47"/>
      <c r="HH121" s="47"/>
      <c r="HI121" s="47"/>
      <c r="HJ121" s="47"/>
      <c r="HK121" s="47"/>
      <c r="HL121" s="47"/>
      <c r="HM121" s="47"/>
      <c r="HN121" s="47"/>
      <c r="HO121" s="47"/>
      <c r="HP121" s="47"/>
      <c r="HQ121" s="47"/>
      <c r="HR121" s="47"/>
      <c r="HS121" s="47"/>
      <c r="HT121" s="47"/>
      <c r="HU121" s="47"/>
      <c r="HV121" s="47"/>
      <c r="HW121" s="47"/>
      <c r="HX121" s="47"/>
      <c r="HY121" s="47"/>
      <c r="HZ121" s="47"/>
      <c r="IA121" s="47"/>
      <c r="IB121" s="47"/>
      <c r="IC121" s="47"/>
      <c r="ID121" s="47"/>
      <c r="IE121" s="47"/>
      <c r="IF121" s="47"/>
      <c r="IG121" s="47"/>
      <c r="IH121" s="47"/>
      <c r="II121" s="47"/>
      <c r="IJ121" s="47"/>
      <c r="IK121" s="47"/>
      <c r="IL121" s="47"/>
      <c r="IM121" s="47"/>
      <c r="IN121" s="47"/>
      <c r="IO121" s="47"/>
      <c r="IP121" s="47"/>
      <c r="IQ121" s="47"/>
      <c r="IR121" s="47"/>
      <c r="IS121" s="47"/>
      <c r="IT121" s="47"/>
      <c r="IU121" s="47"/>
      <c r="IV121" s="47"/>
      <c r="IW121" s="47"/>
      <c r="IX121" s="47"/>
    </row>
    <row r="122" spans="1:258" ht="15.6" customHeight="1">
      <c r="A122" s="130" t="s">
        <v>43</v>
      </c>
      <c r="B122" s="130"/>
      <c r="C122" s="130"/>
      <c r="D122" s="130"/>
      <c r="E122" s="130"/>
      <c r="F122" s="130"/>
      <c r="G122" s="130"/>
      <c r="H122" s="130"/>
      <c r="I122" s="130"/>
    </row>
    <row r="123" spans="1:258" ht="15.6" customHeight="1">
      <c r="A123" s="119" t="s">
        <v>44</v>
      </c>
      <c r="B123" s="119"/>
      <c r="C123" s="119"/>
      <c r="D123" s="119"/>
      <c r="E123" s="119"/>
      <c r="F123" s="119"/>
      <c r="G123" s="119"/>
      <c r="H123" s="119"/>
      <c r="I123" s="119"/>
    </row>
    <row r="124" spans="1:258" ht="13.9" customHeight="1">
      <c r="A124" s="120" t="s">
        <v>45</v>
      </c>
      <c r="B124" s="120"/>
      <c r="C124" s="120"/>
      <c r="D124" s="120"/>
      <c r="E124" s="120"/>
      <c r="F124" s="120"/>
      <c r="G124" s="120"/>
      <c r="H124" s="120"/>
      <c r="I124" s="120"/>
    </row>
    <row r="125" spans="1:258" ht="26.45" customHeight="1">
      <c r="A125" s="121" t="s">
        <v>46</v>
      </c>
      <c r="B125" s="121"/>
      <c r="C125" s="121"/>
      <c r="D125" s="121"/>
      <c r="E125" s="121"/>
      <c r="F125" s="121"/>
      <c r="G125" s="121"/>
      <c r="H125" s="121"/>
      <c r="I125" s="121"/>
    </row>
    <row r="126" spans="1:258" ht="61.5" customHeight="1">
      <c r="A126" s="26" t="s">
        <v>3</v>
      </c>
      <c r="B126" s="22" t="s">
        <v>47</v>
      </c>
      <c r="C126" s="23" t="s">
        <v>24</v>
      </c>
      <c r="D126" s="22" t="s">
        <v>48</v>
      </c>
      <c r="E126" s="22" t="s">
        <v>49</v>
      </c>
      <c r="F126" s="27" t="s">
        <v>63</v>
      </c>
      <c r="G126" s="125" t="s">
        <v>64</v>
      </c>
      <c r="H126" s="126"/>
      <c r="I126" s="21" t="s">
        <v>66</v>
      </c>
    </row>
    <row r="127" spans="1:258" ht="15">
      <c r="A127" s="26">
        <v>1</v>
      </c>
      <c r="B127" s="22">
        <v>2</v>
      </c>
      <c r="C127" s="22">
        <v>3</v>
      </c>
      <c r="D127" s="22">
        <v>4</v>
      </c>
      <c r="E127" s="22">
        <v>5</v>
      </c>
      <c r="F127" s="27">
        <v>6</v>
      </c>
      <c r="G127" s="125">
        <v>7</v>
      </c>
      <c r="H127" s="126"/>
      <c r="I127" s="21">
        <v>8</v>
      </c>
    </row>
    <row r="128" spans="1:258" ht="29.25" customHeight="1">
      <c r="A128" s="54">
        <v>1</v>
      </c>
      <c r="B128" s="127" t="s">
        <v>77</v>
      </c>
      <c r="C128" s="129"/>
      <c r="D128" s="127" t="s">
        <v>73</v>
      </c>
      <c r="E128" s="128"/>
      <c r="F128" s="128"/>
      <c r="G128" s="128"/>
      <c r="H128" s="128"/>
      <c r="I128" s="129"/>
    </row>
    <row r="129" spans="1:258" ht="47.25" customHeight="1">
      <c r="A129" s="54">
        <v>2</v>
      </c>
      <c r="B129" s="127" t="s">
        <v>245</v>
      </c>
      <c r="C129" s="129"/>
      <c r="D129" s="127" t="s">
        <v>73</v>
      </c>
      <c r="E129" s="128"/>
      <c r="F129" s="128"/>
      <c r="G129" s="128"/>
      <c r="H129" s="128"/>
      <c r="I129" s="129"/>
    </row>
    <row r="130" spans="1:258" ht="15">
      <c r="A130" s="122" t="s">
        <v>50</v>
      </c>
      <c r="B130" s="123"/>
      <c r="C130" s="123"/>
      <c r="D130" s="123"/>
      <c r="E130" s="123"/>
      <c r="F130" s="123"/>
      <c r="G130" s="123"/>
      <c r="H130" s="123"/>
      <c r="I130" s="124"/>
    </row>
    <row r="131" spans="1:258" ht="36" customHeight="1">
      <c r="A131" s="117" t="s">
        <v>51</v>
      </c>
      <c r="B131" s="118"/>
      <c r="C131" s="118"/>
      <c r="D131" s="118"/>
      <c r="E131" s="118"/>
      <c r="F131" s="118"/>
      <c r="G131" s="118"/>
      <c r="H131" s="118"/>
      <c r="I131" s="118"/>
    </row>
    <row r="133" spans="1:258" ht="13.9" customHeight="1">
      <c r="B133" s="18" t="s">
        <v>246</v>
      </c>
    </row>
    <row r="137" spans="1:258" ht="13.9" customHeight="1">
      <c r="IO137"/>
      <c r="IP137"/>
      <c r="IQ137"/>
      <c r="IR137"/>
      <c r="IS137"/>
      <c r="IT137"/>
      <c r="IU137"/>
      <c r="IV137"/>
      <c r="IW137"/>
      <c r="IX137"/>
    </row>
    <row r="138" spans="1:258" ht="13.9" customHeight="1">
      <c r="IO138"/>
      <c r="IP138"/>
      <c r="IQ138"/>
      <c r="IR138"/>
      <c r="IS138"/>
      <c r="IT138"/>
      <c r="IU138"/>
      <c r="IV138"/>
      <c r="IW138"/>
      <c r="IX138"/>
    </row>
    <row r="139" spans="1:258" ht="13.9" customHeight="1">
      <c r="IO139"/>
      <c r="IP139"/>
      <c r="IQ139"/>
      <c r="IR139"/>
      <c r="IS139"/>
      <c r="IT139"/>
      <c r="IU139"/>
      <c r="IV139"/>
      <c r="IW139"/>
      <c r="IX139"/>
    </row>
    <row r="140" spans="1:258" ht="13.9" customHeight="1">
      <c r="IO140"/>
      <c r="IP140"/>
      <c r="IQ140"/>
      <c r="IR140"/>
      <c r="IS140"/>
      <c r="IT140"/>
      <c r="IU140"/>
      <c r="IV140"/>
      <c r="IW140"/>
      <c r="IX140"/>
    </row>
    <row r="141" spans="1:258" ht="13.9" customHeight="1">
      <c r="IO141"/>
      <c r="IP141"/>
      <c r="IQ141"/>
      <c r="IR141"/>
      <c r="IS141"/>
      <c r="IT141"/>
      <c r="IU141"/>
      <c r="IV141"/>
      <c r="IW141"/>
      <c r="IX141"/>
    </row>
    <row r="142" spans="1:258" ht="13.9" customHeight="1">
      <c r="IO142"/>
      <c r="IP142"/>
      <c r="IQ142"/>
      <c r="IR142"/>
      <c r="IS142"/>
      <c r="IT142"/>
      <c r="IU142"/>
      <c r="IV142"/>
      <c r="IW142"/>
      <c r="IX142"/>
    </row>
    <row r="143" spans="1:258" ht="13.9" customHeight="1">
      <c r="IO143"/>
      <c r="IP143"/>
      <c r="IQ143"/>
      <c r="IR143"/>
      <c r="IS143"/>
      <c r="IT143"/>
      <c r="IU143"/>
      <c r="IV143"/>
      <c r="IW143"/>
      <c r="IX143"/>
    </row>
    <row r="144" spans="1:258" ht="13.9" customHeight="1">
      <c r="IO144"/>
      <c r="IP144"/>
      <c r="IQ144"/>
      <c r="IR144"/>
      <c r="IS144"/>
      <c r="IT144"/>
      <c r="IU144"/>
      <c r="IV144"/>
      <c r="IW144"/>
      <c r="IX144"/>
    </row>
    <row r="145" spans="249:258" ht="13.9" customHeight="1">
      <c r="IO145"/>
      <c r="IP145"/>
      <c r="IQ145"/>
      <c r="IR145"/>
      <c r="IS145"/>
      <c r="IT145"/>
      <c r="IU145"/>
      <c r="IV145"/>
      <c r="IW145"/>
      <c r="IX145"/>
    </row>
    <row r="146" spans="249:258" ht="13.9" customHeight="1">
      <c r="IO146"/>
      <c r="IP146"/>
      <c r="IQ146"/>
      <c r="IR146"/>
      <c r="IS146"/>
      <c r="IT146"/>
      <c r="IU146"/>
      <c r="IV146"/>
      <c r="IW146"/>
      <c r="IX146"/>
    </row>
    <row r="147" spans="249:258" ht="13.9" customHeight="1">
      <c r="IO147"/>
      <c r="IP147"/>
      <c r="IQ147"/>
      <c r="IR147"/>
      <c r="IS147"/>
      <c r="IT147"/>
      <c r="IU147"/>
      <c r="IV147"/>
      <c r="IW147"/>
      <c r="IX147"/>
    </row>
    <row r="148" spans="249:258" ht="13.9" customHeight="1">
      <c r="IO148"/>
      <c r="IP148"/>
      <c r="IQ148"/>
      <c r="IR148"/>
      <c r="IS148"/>
      <c r="IT148"/>
      <c r="IU148"/>
      <c r="IV148"/>
      <c r="IW148"/>
      <c r="IX148"/>
    </row>
    <row r="149" spans="249:258" ht="13.9" customHeight="1">
      <c r="IO149"/>
      <c r="IP149"/>
      <c r="IQ149"/>
      <c r="IR149"/>
      <c r="IS149"/>
      <c r="IT149"/>
      <c r="IU149"/>
      <c r="IV149"/>
      <c r="IW149"/>
      <c r="IX149"/>
    </row>
    <row r="150" spans="249:258" ht="13.9" customHeight="1">
      <c r="IO150"/>
      <c r="IP150"/>
      <c r="IQ150"/>
      <c r="IR150"/>
      <c r="IS150"/>
      <c r="IT150"/>
      <c r="IU150"/>
      <c r="IV150"/>
      <c r="IW150"/>
      <c r="IX150"/>
    </row>
    <row r="151" spans="249:258" ht="13.9" customHeight="1">
      <c r="IO151"/>
      <c r="IP151"/>
      <c r="IQ151"/>
      <c r="IR151"/>
      <c r="IS151"/>
      <c r="IT151"/>
      <c r="IU151"/>
      <c r="IV151"/>
      <c r="IW151"/>
      <c r="IX151"/>
    </row>
    <row r="152" spans="249:258" ht="13.9" customHeight="1">
      <c r="IO152"/>
      <c r="IP152"/>
      <c r="IQ152"/>
      <c r="IR152"/>
      <c r="IS152"/>
      <c r="IT152"/>
      <c r="IU152"/>
      <c r="IV152"/>
      <c r="IW152"/>
      <c r="IX152"/>
    </row>
    <row r="153" spans="249:258" ht="13.9" customHeight="1">
      <c r="IO153"/>
      <c r="IP153"/>
      <c r="IQ153"/>
      <c r="IR153"/>
      <c r="IS153"/>
      <c r="IT153"/>
      <c r="IU153"/>
      <c r="IV153"/>
      <c r="IW153"/>
      <c r="IX153"/>
    </row>
    <row r="154" spans="249:258" ht="13.9" customHeight="1">
      <c r="IO154"/>
      <c r="IP154"/>
      <c r="IQ154"/>
      <c r="IR154"/>
      <c r="IS154"/>
      <c r="IT154"/>
      <c r="IU154"/>
      <c r="IV154"/>
      <c r="IW154"/>
      <c r="IX154"/>
    </row>
    <row r="155" spans="249:258" ht="13.9" customHeight="1">
      <c r="IO155"/>
      <c r="IP155"/>
      <c r="IQ155"/>
      <c r="IR155"/>
      <c r="IS155"/>
      <c r="IT155"/>
      <c r="IU155"/>
      <c r="IV155"/>
      <c r="IW155"/>
      <c r="IX155"/>
    </row>
    <row r="156" spans="249:258" ht="13.9" customHeight="1">
      <c r="IO156"/>
      <c r="IP156"/>
      <c r="IQ156"/>
      <c r="IR156"/>
      <c r="IS156"/>
      <c r="IT156"/>
      <c r="IU156"/>
      <c r="IV156"/>
      <c r="IW156"/>
      <c r="IX156"/>
    </row>
    <row r="157" spans="249:258" ht="13.9" customHeight="1">
      <c r="IO157"/>
      <c r="IP157"/>
      <c r="IQ157"/>
      <c r="IR157"/>
      <c r="IS157"/>
      <c r="IT157"/>
      <c r="IU157"/>
      <c r="IV157"/>
      <c r="IW157"/>
      <c r="IX157"/>
    </row>
    <row r="158" spans="249:258" ht="13.9" customHeight="1">
      <c r="IO158"/>
      <c r="IP158"/>
      <c r="IQ158"/>
      <c r="IR158"/>
      <c r="IS158"/>
      <c r="IT158"/>
      <c r="IU158"/>
      <c r="IV158"/>
      <c r="IW158"/>
      <c r="IX158"/>
    </row>
    <row r="159" spans="249:258" ht="13.9" customHeight="1">
      <c r="IO159"/>
      <c r="IP159"/>
      <c r="IQ159"/>
      <c r="IR159"/>
      <c r="IS159"/>
      <c r="IT159"/>
      <c r="IU159"/>
      <c r="IV159"/>
      <c r="IW159"/>
      <c r="IX159"/>
    </row>
    <row r="160" spans="249:258" ht="13.9" customHeight="1">
      <c r="IO160"/>
      <c r="IP160"/>
      <c r="IQ160"/>
      <c r="IR160"/>
      <c r="IS160"/>
      <c r="IT160"/>
      <c r="IU160"/>
      <c r="IV160"/>
      <c r="IW160"/>
      <c r="IX160"/>
    </row>
    <row r="161" spans="249:258" ht="13.9" customHeight="1">
      <c r="IO161"/>
      <c r="IP161"/>
      <c r="IQ161"/>
      <c r="IR161"/>
      <c r="IS161"/>
      <c r="IT161"/>
      <c r="IU161"/>
      <c r="IV161"/>
      <c r="IW161"/>
      <c r="IX161"/>
    </row>
    <row r="162" spans="249:258" ht="13.9" customHeight="1">
      <c r="IO162"/>
      <c r="IP162"/>
      <c r="IQ162"/>
      <c r="IR162"/>
      <c r="IS162"/>
      <c r="IT162"/>
      <c r="IU162"/>
      <c r="IV162"/>
      <c r="IW162"/>
      <c r="IX162"/>
    </row>
    <row r="163" spans="249:258" ht="13.9" customHeight="1">
      <c r="IO163"/>
      <c r="IP163"/>
      <c r="IQ163"/>
      <c r="IR163"/>
      <c r="IS163"/>
      <c r="IT163"/>
      <c r="IU163"/>
      <c r="IV163"/>
      <c r="IW163"/>
      <c r="IX163"/>
    </row>
    <row r="164" spans="249:258" ht="13.9" customHeight="1">
      <c r="IO164"/>
      <c r="IP164"/>
      <c r="IQ164"/>
      <c r="IR164"/>
      <c r="IS164"/>
      <c r="IT164"/>
      <c r="IU164"/>
      <c r="IV164"/>
      <c r="IW164"/>
      <c r="IX164"/>
    </row>
    <row r="165" spans="249:258" ht="13.9" customHeight="1">
      <c r="IO165"/>
      <c r="IP165"/>
      <c r="IQ165"/>
      <c r="IR165"/>
      <c r="IS165"/>
      <c r="IT165"/>
      <c r="IU165"/>
      <c r="IV165"/>
      <c r="IW165"/>
      <c r="IX165"/>
    </row>
    <row r="166" spans="249:258" ht="13.9" customHeight="1">
      <c r="IO166"/>
      <c r="IP166"/>
      <c r="IQ166"/>
      <c r="IR166"/>
      <c r="IS166"/>
      <c r="IT166"/>
      <c r="IU166"/>
      <c r="IV166"/>
      <c r="IW166"/>
      <c r="IX166"/>
    </row>
    <row r="167" spans="249:258" ht="13.9" customHeight="1">
      <c r="IO167"/>
      <c r="IP167"/>
      <c r="IQ167"/>
      <c r="IR167"/>
      <c r="IS167"/>
      <c r="IT167"/>
      <c r="IU167"/>
      <c r="IV167"/>
      <c r="IW167"/>
      <c r="IX167"/>
    </row>
    <row r="168" spans="249:258" ht="13.9" customHeight="1">
      <c r="IO168"/>
      <c r="IP168"/>
      <c r="IQ168"/>
      <c r="IR168"/>
      <c r="IS168"/>
      <c r="IT168"/>
      <c r="IU168"/>
      <c r="IV168"/>
      <c r="IW168"/>
      <c r="IX168"/>
    </row>
    <row r="169" spans="249:258" ht="13.9" customHeight="1">
      <c r="IO169"/>
      <c r="IP169"/>
      <c r="IQ169"/>
      <c r="IR169"/>
      <c r="IS169"/>
      <c r="IT169"/>
      <c r="IU169"/>
      <c r="IV169"/>
      <c r="IW169"/>
      <c r="IX169"/>
    </row>
  </sheetData>
  <mergeCells count="43">
    <mergeCell ref="A122:I122"/>
    <mergeCell ref="A23:I23"/>
    <mergeCell ref="B121:H121"/>
    <mergeCell ref="A24:I24"/>
    <mergeCell ref="B26:I26"/>
    <mergeCell ref="B78:I78"/>
    <mergeCell ref="B77:H77"/>
    <mergeCell ref="A131:I131"/>
    <mergeCell ref="A123:I123"/>
    <mergeCell ref="A124:I124"/>
    <mergeCell ref="A125:I125"/>
    <mergeCell ref="A130:I130"/>
    <mergeCell ref="G126:H126"/>
    <mergeCell ref="G127:H127"/>
    <mergeCell ref="D128:I128"/>
    <mergeCell ref="D129:I129"/>
    <mergeCell ref="B128:C128"/>
    <mergeCell ref="B129:C129"/>
    <mergeCell ref="A1:I1"/>
    <mergeCell ref="A2:I2"/>
    <mergeCell ref="A3:I3"/>
    <mergeCell ref="A5:I5"/>
    <mergeCell ref="B8:D8"/>
    <mergeCell ref="G6:H6"/>
    <mergeCell ref="G7:H7"/>
    <mergeCell ref="G8:H8"/>
    <mergeCell ref="B12:D12"/>
    <mergeCell ref="A18:I18"/>
    <mergeCell ref="A22:I22"/>
    <mergeCell ref="G10:H10"/>
    <mergeCell ref="G20:I20"/>
    <mergeCell ref="B13:D13"/>
    <mergeCell ref="B17:D17"/>
    <mergeCell ref="G14:H14"/>
    <mergeCell ref="G15:H15"/>
    <mergeCell ref="G16:H16"/>
    <mergeCell ref="G13:H13"/>
    <mergeCell ref="G11:H11"/>
    <mergeCell ref="G19:I19"/>
    <mergeCell ref="G21:I21"/>
    <mergeCell ref="G17:H17"/>
    <mergeCell ref="G9:H9"/>
    <mergeCell ref="G12:H12"/>
  </mergeCells>
  <hyperlinks>
    <hyperlink ref="G20" r:id="rId1"/>
    <hyperlink ref="G21" r:id="rId2"/>
  </hyperlinks>
  <pageMargins left="0.31496062992125984" right="0.31496062992125984" top="0.35433070866141736" bottom="0.35433070866141736" header="0.31496062992125984" footer="0.31496062992125984"/>
  <pageSetup paperSize="9" scale="64" fitToHeight="0" orientation="landscape" r:id="rId3"/>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Zacup2</dc:creator>
  <cp:lastModifiedBy>User</cp:lastModifiedBy>
  <cp:revision>8</cp:revision>
  <cp:lastPrinted>2026-07-21T03:02:15Z</cp:lastPrinted>
  <dcterms:created xsi:type="dcterms:W3CDTF">2026-07-10T00:06:15Z</dcterms:created>
  <dcterms:modified xsi:type="dcterms:W3CDTF">2026-07-21T03:02:20Z</dcterms:modified>
</cp:coreProperties>
</file>