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54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2" l="1"/>
  <c r="K5" i="2"/>
  <c r="L5" i="2" s="1"/>
  <c r="M5" i="2" s="1"/>
  <c r="N5" i="2" s="1"/>
  <c r="P5" i="2" s="1"/>
  <c r="I5" i="2"/>
  <c r="J5" i="2" s="1"/>
  <c r="K4" i="2" l="1"/>
  <c r="L4" i="2" s="1"/>
  <c r="M4" i="2" s="1"/>
  <c r="N4" i="2" s="1"/>
  <c r="I4" i="2"/>
  <c r="I6" i="2" s="1"/>
  <c r="H7" i="2" s="1"/>
  <c r="H4" i="2"/>
  <c r="P4" i="2" l="1"/>
  <c r="P6" i="2" s="1"/>
  <c r="J4" i="2"/>
  <c r="J6" i="2" s="1"/>
  <c r="N7" i="2" s="1"/>
  <c r="L11" i="2" l="1"/>
</calcChain>
</file>

<file path=xl/sharedStrings.xml><?xml version="1.0" encoding="utf-8"?>
<sst xmlns="http://schemas.openxmlformats.org/spreadsheetml/2006/main" count="33" uniqueCount="32">
  <si>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</si>
  <si>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</si>
  <si>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</si>
  <si>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</si>
  <si>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</si>
  <si>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</si>
  <si>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</si>
  <si>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</si>
  <si>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</si>
  <si>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</si>
  <si>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</si>
  <si>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</si>
  <si>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</si>
  <si>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</si>
  <si>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дополнительные исследования в целях увеличения количества ценовой информации, используемой в расчетах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</si>
  <si>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</si>
  <si>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</si>
  <si>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</si>
  <si>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</si>
  <si>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шт.</t>
  </si>
  <si>
    <t>ИТОГО: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</si>
  <si>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</si>
  <si>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Исполнитель №1</t>
  </si>
  <si>
    <t xml:space="preserve">Исполнитель №2 </t>
  </si>
  <si>
    <t xml:space="preserve">Исполнитель №3 </t>
  </si>
  <si>
    <t xml:space="preserve">Холодильник ATLANT Х-1602-100 белый </t>
  </si>
  <si>
    <t>13.08.2026 г.</t>
  </si>
  <si>
    <t xml:space="preserve">По произведенным Заказчиком расчетам среднее квадратичное отклонение составило </t>
  </si>
  <si>
    <t>рублей</t>
  </si>
  <si>
    <t>и коэффициент вариации цены составил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</si>
  <si>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</si>
  <si>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 xml:space="preserve"> Настольные весы СAS SWN-03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</si>
</sst>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2" fontId="0" fillId="0" borderId="0" xfId="0" applyNumberFormat="1"/>
    <xf numFmtId="0" fontId="5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0" fontId="3" fillId="0" borderId="0" xfId="0" applyFont="1" applyFill="1" applyAlignment="1">
      <alignment wrapText="1"/>
    </xf>
    <xf numFmtId="0" fontId="6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8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2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vertical="center" wrapText="1"/>
    </xf>
    <xf numFmtId="0" fontId="8" fillId="0" borderId="4" xfId="0" applyFont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4" fontId="11" fillId="2" borderId="0" xfId="0" applyNumberFormat="1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8" fillId="0" borderId="0" xfId="0" applyFont="1" applyBorder="1" applyAlignment="1"/>
    <xf numFmtId="4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10" fontId="16" fillId="0" borderId="0" xfId="3" applyNumberFormat="1" applyFont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horizontal="center" vertical="top"/>
    </xf>
  </cellXfs>
  <cellStyles count="4">
    <cellStyle name="Гиперссылка" xfId="2" builtinId="8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1091911</xdr:colOff>
      <xdr:row>1</xdr:row>
      <xdr:rowOff>1945120</xdr:rowOff>
    </xdr:from>
    <xdr:to>
      <xdr:col>10</xdr:col>
      <xdr:colOff>1395268</xdr:colOff>
      <xdr:row>2</xdr:row>
      <xdr:rowOff>26554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116" y="2681143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27"/>
  <sheetViews>
    <sheetView tabSelected="1" zoomScale="80" zoomScaleNormal="80" workbookViewId="0">
      <selection activeCell="G16" sqref="G16"/>
    </sheetView>
  </sheetViews>
  <sheetFormatPr defaultRowHeight="12.75" x14ac:dyDescent="0.2"/>
  <cols>
    <col min="1" max="1" width="5.28515625" style="1" customWidth="1"/>
    <col min="2" max="2" width="39.140625" style="1" customWidth="1"/>
    <col min="3" max="3" width="6.5703125" style="1" customWidth="1"/>
    <col min="4" max="4" width="6.7109375" style="1" customWidth="1"/>
    <col min="5" max="5" width="10.42578125" style="20" customWidth="1"/>
    <col min="6" max="6" width="12.42578125" style="20" customWidth="1"/>
    <col min="7" max="7" width="10.5703125" style="20" customWidth="1"/>
    <col min="8" max="8" width="11.85546875" style="1" customWidth="1"/>
    <col min="9" max="9" width="13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11.28515625" style="1" customWidth="1"/>
    <col min="14" max="14" width="13.28515625" style="1" bestFit="1" customWidth="1"/>
    <col min="15" max="15" width="7.5703125" style="11" customWidth="1"/>
    <col min="16" max="16" width="14.2851562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89" ht="57.75" customHeight="1" x14ac:dyDescent="0.2">
      <c r="A1" s="61" t="s">
        <v>0</v>
      </c>
      <c r="B1" s="61" t="s">
        <v>1</v>
      </c>
      <c r="C1" s="61" t="s">
        <v>2</v>
      </c>
      <c r="D1" s="62" t="s">
        <v>3</v>
      </c>
      <c r="E1" s="65" t="s">
        <v>4</v>
      </c>
      <c r="F1" s="66"/>
      <c r="G1" s="66"/>
      <c r="H1" s="63" t="s">
        <v>11</v>
      </c>
      <c r="I1" s="63"/>
      <c r="J1" s="63"/>
      <c r="K1" s="64" t="s">
        <v>12</v>
      </c>
      <c r="L1" s="64"/>
      <c r="M1" s="64"/>
      <c r="N1" s="64"/>
      <c r="O1" s="56" t="s">
        <v>18</v>
      </c>
      <c r="P1" s="57" t="s">
        <v>17</v>
      </c>
    </row>
    <row r="2" spans="1:189" ht="186" customHeight="1" x14ac:dyDescent="0.2">
      <c r="A2" s="61"/>
      <c r="B2" s="61"/>
      <c r="C2" s="61"/>
      <c r="D2" s="62"/>
      <c r="E2" s="37" t="s">
        <v>22</v>
      </c>
      <c r="F2" s="37" t="s">
        <v>23</v>
      </c>
      <c r="G2" s="37" t="s">
        <v>24</v>
      </c>
      <c r="H2" s="3" t="s">
        <v>15</v>
      </c>
      <c r="I2" s="3" t="s">
        <v>5</v>
      </c>
      <c r="J2" s="16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56"/>
      <c r="P2" s="57"/>
    </row>
    <row r="3" spans="1:189" s="15" customFormat="1" ht="11.25" x14ac:dyDescent="0.2">
      <c r="A3" s="38">
        <v>1</v>
      </c>
      <c r="B3" s="41">
        <v>2</v>
      </c>
      <c r="C3" s="38">
        <v>3</v>
      </c>
      <c r="D3" s="39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89" s="15" customFormat="1" ht="36.75" customHeight="1" x14ac:dyDescent="0.2">
      <c r="A4" s="40">
        <v>1</v>
      </c>
      <c r="B4" s="42" t="s">
        <v>31</v>
      </c>
      <c r="C4" s="27" t="s">
        <v>19</v>
      </c>
      <c r="D4" s="27">
        <v>1</v>
      </c>
      <c r="E4" s="35">
        <v>8466</v>
      </c>
      <c r="F4" s="35">
        <v>8763</v>
      </c>
      <c r="G4" s="35">
        <v>9376</v>
      </c>
      <c r="H4" s="29">
        <f t="shared" ref="H4" si="0">AVERAGE(E4:G4)</f>
        <v>8868.3333333333339</v>
      </c>
      <c r="I4" s="30">
        <f t="shared" ref="I4" si="1">SQRT(VAR(E4:G4))</f>
        <v>464.05423533605779</v>
      </c>
      <c r="J4" s="31">
        <f t="shared" ref="J4" si="2">I4/H4*100</f>
        <v>5.2327107912353812</v>
      </c>
      <c r="K4" s="29">
        <f t="shared" ref="K4" si="3">D4*SUM(E4:G4)/COLUMNS(E4:G4)</f>
        <v>8868.3333333333339</v>
      </c>
      <c r="L4" s="29">
        <f t="shared" ref="L4" si="4">K4/D4</f>
        <v>8868.3333333333339</v>
      </c>
      <c r="M4" s="29">
        <f t="shared" ref="M4" si="5">ROUND(L4,2)</f>
        <v>8868.33</v>
      </c>
      <c r="N4" s="29">
        <f t="shared" ref="N4" si="6">M4*D4</f>
        <v>8868.33</v>
      </c>
      <c r="O4" s="27">
        <v>1</v>
      </c>
      <c r="P4" s="30">
        <f t="shared" ref="P4" si="7">O4*N4</f>
        <v>8868.33</v>
      </c>
    </row>
    <row r="5" spans="1:189" s="15" customFormat="1" ht="36.75" customHeight="1" x14ac:dyDescent="0.2">
      <c r="A5" s="43">
        <v>2</v>
      </c>
      <c r="B5" s="44" t="s">
        <v>25</v>
      </c>
      <c r="C5" s="27" t="s">
        <v>19</v>
      </c>
      <c r="D5" s="27">
        <v>1</v>
      </c>
      <c r="E5" s="35">
        <v>36104</v>
      </c>
      <c r="F5" s="35">
        <v>37149</v>
      </c>
      <c r="G5" s="35">
        <v>37999</v>
      </c>
      <c r="H5" s="29">
        <f>AVERAGE(E5:G5)</f>
        <v>37084</v>
      </c>
      <c r="I5" s="30">
        <f t="shared" ref="I5" si="8">SQRT(VAR(E5:G5))</f>
        <v>949.17069065579562</v>
      </c>
      <c r="J5" s="31">
        <f t="shared" ref="J5" si="9">I5/H5*100</f>
        <v>2.5595153992444062</v>
      </c>
      <c r="K5" s="29">
        <f t="shared" ref="K5" si="10">D5*SUM(E5:G5)/COLUMNS(E5:G5)</f>
        <v>37084</v>
      </c>
      <c r="L5" s="29">
        <f t="shared" ref="L5" si="11">K5/D5</f>
        <v>37084</v>
      </c>
      <c r="M5" s="29">
        <f t="shared" ref="M5" si="12">ROUND(L5,2)</f>
        <v>37084</v>
      </c>
      <c r="N5" s="29">
        <f t="shared" ref="N5" si="13">M5*D5</f>
        <v>37084</v>
      </c>
      <c r="O5" s="27">
        <v>1</v>
      </c>
      <c r="P5" s="30">
        <f t="shared" ref="P5" si="14">O5*N5</f>
        <v>37084</v>
      </c>
    </row>
    <row r="6" spans="1:189" s="15" customFormat="1" ht="36.75" customHeight="1" x14ac:dyDescent="0.2">
      <c r="A6" s="36"/>
      <c r="B6" s="27" t="s">
        <v>20</v>
      </c>
      <c r="C6" s="27"/>
      <c r="D6" s="28"/>
      <c r="E6" s="35"/>
      <c r="F6" s="35"/>
      <c r="G6" s="35"/>
      <c r="H6" s="29"/>
      <c r="I6" s="54">
        <f>I4+AVERAGE(I4:I5)</f>
        <v>1170.6666983319847</v>
      </c>
      <c r="J6" s="54">
        <f>AVERAGE(J4:J5)</f>
        <v>3.8961130952398939</v>
      </c>
      <c r="K6" s="29"/>
      <c r="L6" s="29"/>
      <c r="M6" s="29"/>
      <c r="N6" s="29"/>
      <c r="O6" s="27"/>
      <c r="P6" s="30">
        <f>P4+P5</f>
        <v>45952.33</v>
      </c>
    </row>
    <row r="7" spans="1:189" s="5" customFormat="1" x14ac:dyDescent="0.25">
      <c r="B7" s="45" t="s">
        <v>27</v>
      </c>
      <c r="C7" s="45"/>
      <c r="D7" s="45"/>
      <c r="E7" s="46"/>
      <c r="F7" s="46"/>
      <c r="G7" s="46"/>
      <c r="H7" s="47">
        <f>I6</f>
        <v>1170.6666983319847</v>
      </c>
      <c r="I7" s="46" t="s">
        <v>28</v>
      </c>
      <c r="J7" s="45" t="s">
        <v>29</v>
      </c>
      <c r="K7" s="45"/>
      <c r="L7" s="48"/>
      <c r="M7" s="49"/>
      <c r="N7" s="50">
        <f>J6/100</f>
        <v>3.8961130952398941E-2</v>
      </c>
      <c r="O7" s="13"/>
    </row>
    <row r="8" spans="1:189" s="5" customFormat="1" x14ac:dyDescent="0.25">
      <c r="B8" s="45" t="s">
        <v>30</v>
      </c>
      <c r="C8" s="51"/>
      <c r="D8" s="51"/>
      <c r="E8" s="52"/>
      <c r="F8" s="52"/>
      <c r="G8" s="52"/>
      <c r="H8" s="51"/>
      <c r="I8" s="51"/>
      <c r="J8" s="51"/>
      <c r="K8" s="51"/>
      <c r="L8" s="48"/>
      <c r="M8" s="49"/>
      <c r="N8" s="49"/>
      <c r="O8" s="13"/>
    </row>
    <row r="9" spans="1:189" s="5" customFormat="1" x14ac:dyDescent="0.25">
      <c r="A9" s="53"/>
      <c r="B9" s="45" t="s">
        <v>14</v>
      </c>
      <c r="C9" s="51"/>
      <c r="D9" s="51"/>
      <c r="E9" s="52"/>
      <c r="F9" s="52"/>
      <c r="G9" s="52"/>
      <c r="H9" s="51"/>
      <c r="I9" s="51"/>
      <c r="J9" s="51"/>
      <c r="K9" s="51"/>
      <c r="L9" s="48"/>
      <c r="M9" s="49"/>
      <c r="N9" s="49"/>
      <c r="O9" s="13"/>
    </row>
    <row r="10" spans="1:189" s="5" customFormat="1" x14ac:dyDescent="0.25">
      <c r="A10" s="53"/>
      <c r="B10" s="45"/>
      <c r="C10" s="51"/>
      <c r="D10" s="51"/>
      <c r="E10" s="52"/>
      <c r="F10" s="52"/>
      <c r="G10" s="52"/>
      <c r="H10" s="51"/>
      <c r="I10" s="51"/>
      <c r="J10" s="51"/>
      <c r="K10" s="51"/>
      <c r="L10" s="48"/>
      <c r="M10" s="49"/>
      <c r="N10" s="49"/>
      <c r="O10" s="13"/>
    </row>
    <row r="11" spans="1:189" s="26" customFormat="1" ht="16.5" customHeight="1" x14ac:dyDescent="0.2">
      <c r="A11" s="55" t="s">
        <v>21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32">
        <f>P6</f>
        <v>45952.33</v>
      </c>
      <c r="M11" s="33" t="s">
        <v>9</v>
      </c>
      <c r="N11" s="25"/>
      <c r="O11" s="12"/>
      <c r="P11" s="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</row>
    <row r="12" spans="1:189" s="26" customFormat="1" ht="28.5" customHeight="1" x14ac:dyDescent="0.25">
      <c r="A12" s="60" t="s">
        <v>13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22"/>
      <c r="M12" s="23"/>
      <c r="N12" s="23"/>
      <c r="O12" s="11"/>
      <c r="P12" s="1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</row>
    <row r="13" spans="1:189" s="26" customFormat="1" ht="15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2"/>
      <c r="M13" s="23"/>
      <c r="N13" s="23"/>
      <c r="O13" s="11"/>
      <c r="P13" s="1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</row>
    <row r="14" spans="1:189" s="68" customFormat="1" ht="31.5" customHeight="1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89" s="5" customFormat="1" ht="21.7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2"/>
      <c r="M15" s="23"/>
      <c r="N15" s="23"/>
      <c r="O15" s="11"/>
      <c r="P15" s="1"/>
    </row>
    <row r="16" spans="1:189" s="5" customFormat="1" ht="29.25" customHeight="1" x14ac:dyDescent="0.25">
      <c r="A16" s="7"/>
      <c r="B16" s="58"/>
      <c r="C16" s="58"/>
      <c r="D16" s="58"/>
      <c r="E16" s="59" t="s">
        <v>26</v>
      </c>
      <c r="F16" s="59"/>
      <c r="G16" s="18"/>
      <c r="H16"/>
      <c r="I16"/>
      <c r="J16"/>
      <c r="K16" s="8"/>
      <c r="L16" s="6"/>
      <c r="M16"/>
      <c r="N16"/>
      <c r="O16" s="14"/>
      <c r="P16"/>
    </row>
    <row r="17" spans="1:16" s="4" customFormat="1" ht="16.5" customHeight="1" x14ac:dyDescent="0.25">
      <c r="A17" s="7"/>
      <c r="B17" s="7"/>
      <c r="C17"/>
      <c r="D17"/>
      <c r="E17" s="18"/>
      <c r="F17" s="18"/>
      <c r="G17" s="18"/>
      <c r="H17"/>
      <c r="I17"/>
      <c r="J17"/>
      <c r="K17"/>
      <c r="L17" s="6"/>
      <c r="M17"/>
      <c r="N17"/>
      <c r="O17" s="14"/>
      <c r="P17"/>
    </row>
    <row r="18" spans="1:16" ht="18.75" customHeight="1" x14ac:dyDescent="0.25">
      <c r="A18" s="7"/>
      <c r="B18" s="9"/>
      <c r="C18" s="10"/>
      <c r="D18" s="10"/>
      <c r="E18" s="19"/>
      <c r="F18" s="19"/>
      <c r="G18" s="19"/>
      <c r="H18"/>
      <c r="I18"/>
      <c r="J18"/>
      <c r="K18"/>
      <c r="L18" s="6"/>
      <c r="M18"/>
      <c r="N18"/>
      <c r="O18" s="14"/>
      <c r="P18"/>
    </row>
    <row r="19" spans="1:16" ht="15.75" x14ac:dyDescent="0.25">
      <c r="A19" s="7"/>
      <c r="B19" s="9"/>
      <c r="C19" s="10"/>
      <c r="D19" s="10"/>
      <c r="E19" s="19"/>
      <c r="F19" s="19"/>
      <c r="G19" s="19"/>
      <c r="H19"/>
      <c r="I19"/>
      <c r="J19"/>
      <c r="K19"/>
      <c r="L19" s="6"/>
      <c r="M19"/>
      <c r="N19"/>
      <c r="O19" s="14"/>
      <c r="P19"/>
    </row>
    <row r="20" spans="1:16" ht="17.25" customHeight="1" x14ac:dyDescent="0.25">
      <c r="A20" s="21"/>
      <c r="B20"/>
      <c r="C20"/>
      <c r="D20"/>
      <c r="E20" s="18"/>
      <c r="F20" s="18"/>
      <c r="G20" s="18"/>
      <c r="H20"/>
      <c r="I20"/>
      <c r="J20"/>
      <c r="K20"/>
      <c r="L20" s="6"/>
      <c r="M20"/>
      <c r="N20"/>
      <c r="O20" s="14"/>
      <c r="P20"/>
    </row>
    <row r="21" spans="1:16" ht="15" x14ac:dyDescent="0.25">
      <c r="A21" s="21"/>
      <c r="B21"/>
      <c r="C21"/>
      <c r="D21"/>
      <c r="E21" s="18"/>
      <c r="F21" s="18"/>
      <c r="G21" s="18"/>
      <c r="H21"/>
      <c r="I21"/>
      <c r="J21"/>
      <c r="K21"/>
      <c r="L21" s="6"/>
      <c r="M21"/>
      <c r="N21"/>
      <c r="O21" s="14"/>
      <c r="P21"/>
    </row>
    <row r="22" spans="1:16" customFormat="1" ht="15" x14ac:dyDescent="0.25">
      <c r="A22" s="1"/>
      <c r="B22" s="1"/>
      <c r="C22" s="1"/>
      <c r="D22" s="1"/>
      <c r="E22" s="20"/>
      <c r="F22" s="20"/>
      <c r="G22" s="20"/>
      <c r="H22" s="1"/>
      <c r="I22" s="1"/>
      <c r="J22" s="1"/>
      <c r="K22" s="1"/>
      <c r="L22" s="2"/>
      <c r="M22" s="1"/>
      <c r="N22" s="1"/>
      <c r="O22" s="11"/>
      <c r="P22" s="1"/>
    </row>
    <row r="23" spans="1:16" customFormat="1" ht="15" x14ac:dyDescent="0.25">
      <c r="A23" s="1"/>
      <c r="B23" s="1"/>
      <c r="C23" s="1"/>
      <c r="D23" s="1"/>
      <c r="E23" s="20"/>
      <c r="F23" s="20"/>
      <c r="G23" s="20"/>
      <c r="H23" s="1"/>
      <c r="I23" s="1"/>
      <c r="J23" s="1"/>
      <c r="K23" s="1"/>
      <c r="L23" s="2"/>
      <c r="M23" s="1"/>
      <c r="N23" s="1"/>
      <c r="O23" s="11"/>
      <c r="P23" s="1"/>
    </row>
    <row r="24" spans="1:16" customFormat="1" ht="15" x14ac:dyDescent="0.25">
      <c r="A24" s="1"/>
      <c r="B24" s="1"/>
      <c r="C24" s="1"/>
      <c r="D24" s="1"/>
      <c r="E24" s="20"/>
      <c r="F24" s="20"/>
      <c r="G24" s="20"/>
      <c r="H24" s="1"/>
      <c r="I24" s="1"/>
      <c r="J24" s="1"/>
      <c r="K24" s="1"/>
      <c r="L24" s="2"/>
      <c r="M24" s="1"/>
      <c r="N24" s="1"/>
      <c r="O24" s="11"/>
      <c r="P24" s="1"/>
    </row>
    <row r="25" spans="1:16" customFormat="1" ht="15" x14ac:dyDescent="0.25">
      <c r="A25" s="1"/>
      <c r="B25" s="1"/>
      <c r="C25" s="1"/>
      <c r="D25" s="1"/>
      <c r="E25" s="20"/>
      <c r="F25" s="20"/>
      <c r="G25" s="20"/>
      <c r="H25" s="1"/>
      <c r="I25" s="1"/>
      <c r="J25" s="1"/>
      <c r="K25" s="1"/>
      <c r="L25" s="2"/>
      <c r="M25" s="1"/>
      <c r="N25" s="1"/>
      <c r="O25" s="11"/>
      <c r="P25" s="1"/>
    </row>
    <row r="26" spans="1:16" customFormat="1" ht="15" x14ac:dyDescent="0.25">
      <c r="A26" s="1"/>
      <c r="B26" s="1"/>
      <c r="C26" s="1"/>
      <c r="D26" s="1"/>
      <c r="E26" s="20"/>
      <c r="F26" s="20"/>
      <c r="G26" s="20"/>
      <c r="H26" s="1"/>
      <c r="I26" s="1"/>
      <c r="J26" s="1"/>
      <c r="K26" s="1"/>
      <c r="L26" s="2"/>
      <c r="M26" s="1"/>
      <c r="N26" s="1"/>
      <c r="O26" s="11"/>
      <c r="P26" s="1"/>
    </row>
    <row r="27" spans="1:16" customFormat="1" ht="15" x14ac:dyDescent="0.25">
      <c r="A27" s="1"/>
      <c r="B27" s="1"/>
      <c r="C27" s="1"/>
      <c r="D27" s="1"/>
      <c r="E27" s="20"/>
      <c r="F27" s="20"/>
      <c r="G27" s="20"/>
      <c r="H27" s="1"/>
      <c r="I27" s="1"/>
      <c r="J27" s="1"/>
      <c r="K27" s="1"/>
      <c r="L27" s="2"/>
      <c r="M27" s="1"/>
      <c r="N27" s="1"/>
      <c r="O27" s="11"/>
      <c r="P27" s="1"/>
    </row>
  </sheetData>
  <mergeCells count="14">
    <mergeCell ref="A11:K11"/>
    <mergeCell ref="O1:O2"/>
    <mergeCell ref="P1:P2"/>
    <mergeCell ref="B16:D16"/>
    <mergeCell ref="E16:F16"/>
    <mergeCell ref="A12:K12"/>
    <mergeCell ref="A1:A2"/>
    <mergeCell ref="B1:B2"/>
    <mergeCell ref="C1:C2"/>
    <mergeCell ref="D1:D2"/>
    <mergeCell ref="H1:J1"/>
    <mergeCell ref="K1:N1"/>
    <mergeCell ref="E1:G1"/>
    <mergeCell ref="A14:P14"/>
  </mergeCells>
  <pageMargins left="0" right="0" top="0.55118110236220474" bottom="0" header="0" footer="0"/>
  <pageSetup paperSize="9" scale="6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2026-08-13T13:40:04Z</dcterms:modified>
</cp:coreProperties>
</file>