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НМЦК" sheetId="1" state="visible" r:id="rId1"/>
  </sheets>
  <definedNames>
    <definedName name="_xlnm._FilterDatabase" localSheetId="0" hidden="1">'Расчет НМЦК'!$A$7:$AC$7</definedName>
    <definedName name="Print_Titles" localSheetId="0">'Расчет НМЦК'!$5:$7</definedName>
    <definedName name="_xlnm.Print_Area" localSheetId="0">'Расчет НМЦК'!$A$1:$P$18</definedName>
    <definedName name="_xlnm._FilterDatabase" localSheetId="0" hidden="1">'Расчет НМЦК'!$A$7:$AC$7</definedName>
  </definedNames>
  <calcPr iterateDelta="0.0001"/>
</workbook>
</file>

<file path=xl/sharedStrings.xml><?xml version="1.0" encoding="utf-8"?>
<sst xmlns="http://schemas.openxmlformats.org/spreadsheetml/2006/main" count="39" uniqueCount="39">
  <si>
    <t xml:space="preserve">Приложение № 1</t>
  </si>
  <si>
    <t xml:space="preserve">к приложению № 2 "Обоснование начальной (максимальноый ) цены контракта"</t>
  </si>
  <si>
    <t xml:space="preserve">Обоснование начальной (максимальной) цены контракта на поставку жесткого диска.</t>
  </si>
  <si>
    <t>№</t>
  </si>
  <si>
    <t xml:space="preserve">Используемый метод определения НМЦК:</t>
  </si>
  <si>
    <t xml:space="preserve">Метод сопоставимых рыночных цен (анализ рынка) в соответствии с ч.6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</si>
  <si>
    <t xml:space="preserve">Наименование предмета закупки
(товара, работы, услуги)</t>
  </si>
  <si>
    <t xml:space="preserve">ОКПД 2/ КТРУ</t>
  </si>
  <si>
    <t xml:space="preserve">Ед. изм</t>
  </si>
  <si>
    <t>Кол-во</t>
  </si>
  <si>
    <t xml:space="preserve">Источник информации о цене (руб./ед.изм.)</t>
  </si>
  <si>
    <t xml:space="preserve">Однородность совокупности значений выявленных цен, используемых в расчете Н(М)ЦК**</t>
  </si>
  <si>
    <t xml:space="preserve">Н(М)ЦК определяемая методом сопоставимых рыночных цен (анализа рынка)*</t>
  </si>
  <si>
    <t xml:space="preserve">Коммерческое предложение № 1</t>
  </si>
  <si>
    <t xml:space="preserve">Коммерческое предложение № 2</t>
  </si>
  <si>
    <t xml:space="preserve">Коммерческое предложение № 3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</si>
  <si>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</si>
  <si>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</si>
  <si>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</si>
  <si>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1"/>
        <rFont val="Times New Roman"/>
      </rPr>
      <t xml:space="preserve">         </t>
    </r>
  </si>
  <si>
    <r>
      <rPr>
        <b/>
        <sz val="11"/>
        <rFont val="Times New Roman"/>
      </rPr>
      <t xml:space="preserve">Расчет Н(М)ЦК по формуле   </t>
    </r>
    <r>
      <rPr>
        <sz val="11"/>
        <rFont val="Times New Roman"/>
      </rPr>
      <t xml:space="preserve">                                </t>
    </r>
  </si>
  <si>
    <t xml:space="preserve">Цена за единицу изм. (руб.)</t>
  </si>
  <si>
    <t xml:space="preserve">Цена за единицу изм. с округлением  до сотых долей после запятой (руб.)</t>
  </si>
  <si>
    <t xml:space="preserve">Н(М)ЦК, контракта с учетом округления цены за единицу (руб.)</t>
  </si>
  <si>
    <t xml:space="preserve">Жесткий диск</t>
  </si>
  <si>
    <t>26.20.21.110</t>
  </si>
  <si>
    <t>шт</t>
  </si>
  <si>
    <t>-</t>
  </si>
  <si>
    <r>
      <t>В</t>
    </r>
    <r>
      <rPr>
        <b/>
        <sz val="14"/>
        <rFont val="Times New Roman"/>
      </rPr>
      <t xml:space="preserve">В результате проведенного расчета Н(М)Ц контракта составила (в руб.):</t>
    </r>
    <r>
      <rPr>
        <b/>
        <sz val="14"/>
        <color indexed="65"/>
        <rFont val="Times New Roman"/>
      </rPr>
      <t xml:space="preserve">ВВ </t>
    </r>
  </si>
  <si>
    <t xml:space="preserve">* Расчёт начальной (максимальной) цены по позиции производится по формуле:</t>
  </si>
  <si>
    <r>
      <t xml:space="preserve">где:
 - НМЦК </t>
    </r>
    <r>
      <rPr>
        <vertAlign val="superscript"/>
        <sz val="12"/>
        <rFont val="Times New Roman"/>
      </rPr>
      <t>рын</t>
    </r>
    <r>
      <rPr>
        <sz val="12"/>
        <rFont val="Times New Roman"/>
      </rPr>
      <t xml:space="preserve">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2"/>
        <rFont val="Times New Roman"/>
      </rPr>
      <t>ц</t>
    </r>
    <r>
      <rPr>
        <vertAlign val="subscript"/>
        <sz val="12"/>
        <rFont val="Times New Roman"/>
      </rPr>
      <t xml:space="preserve">i  </t>
    </r>
    <r>
      <rPr>
        <sz val="12"/>
        <rFont val="Times New Roman"/>
      </rPr>
      <t xml:space="preserve">-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
</t>
    </r>
  </si>
  <si>
    <t xml:space="preserve">Расчет начальной (максимальной) цены контракта составлен:</t>
  </si>
  <si>
    <t xml:space="preserve">                                             /</t>
  </si>
  <si>
    <t xml:space="preserve">«___» ____________ 202__ г.</t>
  </si>
  <si>
    <t>(должность)</t>
  </si>
  <si>
    <t>(подпись)</t>
  </si>
  <si>
    <t xml:space="preserve">(фамилия, инициалы)</t>
  </si>
  <si>
    <t>(дата)</t>
  </si>
  <si>
    <t xml:space="preserve">Расчет начальной (максимальной) цены контракта, включая метод расчета НМЦК, наименование и единицы измерения ТРУ, цены за единицы измерения ТРУ в соответствии с коммерческими предложениями, коэффициент вариации цен, достоверность расчета НМЦ ТРУ проверен  и согласован сотрудником планово-экономического отдела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</si>
</sst>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&quot;-&quot;??\ _₽_-;_-@_-"/>
    <numFmt numFmtId="161" formatCode="0.000"/>
  </numFmts>
  <fonts count="12">
    <font>
      <sz val="11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sz val="14.000000"/>
      <name val="Times New Roman"/>
    </font>
    <font>
      <b/>
      <sz val="14.000000"/>
      <name val="Times New Roman"/>
    </font>
    <font>
      <b/>
      <sz val="12.000000"/>
      <name val="Times New Roman"/>
    </font>
    <font>
      <b/>
      <sz val="11.000000"/>
      <name val="Times New Roman"/>
    </font>
    <font>
      <sz val="11.000000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4.000000"/>
      <color theme="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39">
    <xf fontId="0" fillId="0" borderId="0" numFmtId="0" xfId="0"/>
    <xf fontId="3" fillId="0" borderId="0" numFmtId="0" xfId="0" applyFont="1"/>
    <xf fontId="4" fillId="0" borderId="0" numFmtId="0" xfId="0" applyFont="1" applyAlignment="1">
      <alignment horizontal="right" vertical="center"/>
    </xf>
    <xf fontId="4" fillId="0" borderId="1" numFmtId="0" xfId="0" applyFont="1" applyBorder="1" applyAlignment="1">
      <alignment horizontal="right" vertical="center"/>
    </xf>
    <xf fontId="4" fillId="0" borderId="0" numFmtId="0" xfId="0" applyFont="1"/>
    <xf fontId="5" fillId="0" borderId="2" numFmtId="0" xfId="0" applyFont="1" applyBorder="1" applyAlignment="1" applyProtection="1">
      <alignment horizontal="center" vertical="center" wrapText="1"/>
      <protection locked="0"/>
    </xf>
    <xf fontId="6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6" fillId="0" borderId="2" numFmtId="2" xfId="0" applyNumberFormat="1" applyFont="1" applyBorder="1" applyAlignment="1">
      <alignment horizontal="center" vertical="top" wrapText="1"/>
    </xf>
    <xf fontId="6" fillId="0" borderId="2" numFmtId="0" xfId="0" applyFont="1" applyBorder="1" applyAlignment="1">
      <alignment horizontal="center" vertical="top" wrapText="1"/>
    </xf>
    <xf fontId="7" fillId="0" borderId="2" numFmtId="0" xfId="0" applyFont="1" applyBorder="1" applyAlignment="1">
      <alignment horizontal="center" vertical="top" wrapText="1"/>
    </xf>
    <xf fontId="8" fillId="0" borderId="2" numFmtId="0" xfId="0" applyFont="1" applyBorder="1" applyAlignment="1">
      <alignment horizontal="center" vertical="top" wrapText="1"/>
    </xf>
    <xf fontId="3" fillId="2" borderId="0" numFmtId="0" xfId="0" applyFont="1" applyFill="1"/>
    <xf fontId="9" fillId="2" borderId="3" numFmtId="0" xfId="0" applyFont="1" applyFill="1" applyBorder="1" applyAlignment="1">
      <alignment horizontal="center" vertical="center" wrapText="1"/>
    </xf>
    <xf fontId="9" fillId="0" borderId="2" numFmtId="49" xfId="0" applyNumberFormat="1" applyFont="1" applyBorder="1" applyAlignment="1">
      <alignment horizontal="left" vertical="center" wrapText="1"/>
    </xf>
    <xf fontId="9" fillId="0" borderId="2" numFmtId="49" xfId="0" applyNumberFormat="1" applyFont="1" applyBorder="1" applyAlignment="1">
      <alignment horizontal="center" vertical="center" wrapText="1"/>
    </xf>
    <xf fontId="10" fillId="2" borderId="2" numFmtId="160" xfId="3" applyNumberFormat="1" applyFont="1" applyFill="1" applyBorder="1" applyAlignment="1">
      <alignment horizontal="center" vertical="center" wrapText="1"/>
    </xf>
    <xf fontId="10" fillId="0" borderId="2" numFmtId="160" xfId="3" applyNumberFormat="1" applyFont="1" applyBorder="1" applyAlignment="1">
      <alignment horizontal="center" vertical="center" wrapText="1"/>
    </xf>
    <xf fontId="9" fillId="2" borderId="4" numFmtId="2" xfId="0" applyNumberFormat="1" applyFont="1" applyFill="1" applyBorder="1" applyAlignment="1" applyProtection="1">
      <alignment horizontal="center" vertical="center" wrapText="1"/>
      <protection locked="0"/>
    </xf>
    <xf fontId="9" fillId="2" borderId="2" numFmtId="4" xfId="0" applyNumberFormat="1" applyFont="1" applyFill="1" applyBorder="1" applyAlignment="1">
      <alignment horizontal="center" vertical="center" wrapText="1"/>
    </xf>
    <xf fontId="9" fillId="2" borderId="2" numFmtId="4" xfId="0" applyNumberFormat="1" applyFont="1" applyFill="1" applyBorder="1" applyAlignment="1">
      <alignment horizontal="center" vertical="center"/>
    </xf>
    <xf fontId="6" fillId="2" borderId="2" numFmtId="4" xfId="0" applyNumberFormat="1" applyFont="1" applyFill="1" applyBorder="1" applyAlignment="1">
      <alignment horizontal="center" vertical="center" wrapText="1"/>
    </xf>
    <xf fontId="6" fillId="0" borderId="2" numFmtId="160" xfId="3" applyNumberFormat="1" applyFont="1" applyBorder="1" applyAlignment="1">
      <alignment horizontal="center" vertical="center" wrapText="1"/>
    </xf>
    <xf fontId="3" fillId="0" borderId="0" numFmtId="0" xfId="0" applyFont="1" applyAlignment="1">
      <alignment vertical="center"/>
    </xf>
    <xf fontId="11" fillId="0" borderId="3" numFmtId="161" xfId="0" applyNumberFormat="1" applyFont="1" applyBorder="1" applyAlignment="1">
      <alignment horizontal="right" vertical="center"/>
    </xf>
    <xf fontId="11" fillId="0" borderId="5" numFmtId="161" xfId="0" applyNumberFormat="1" applyFont="1" applyBorder="1" applyAlignment="1">
      <alignment horizontal="right" vertical="center"/>
    </xf>
    <xf fontId="11" fillId="0" borderId="4" numFmtId="161" xfId="0" applyNumberFormat="1" applyFont="1" applyBorder="1" applyAlignment="1">
      <alignment horizontal="right" vertical="center"/>
    </xf>
    <xf fontId="6" fillId="0" borderId="6" numFmtId="4" xfId="0" applyNumberFormat="1" applyFont="1" applyBorder="1" applyAlignment="1">
      <alignment horizontal="center" vertical="center" wrapText="1"/>
    </xf>
    <xf fontId="9" fillId="2" borderId="0" numFmtId="0" xfId="0" applyFont="1" applyFill="1" applyAlignment="1">
      <alignment horizontal="left" vertical="center" wrapText="1"/>
    </xf>
    <xf fontId="5" fillId="0" borderId="0" numFmtId="0" xfId="0" applyFont="1" applyAlignment="1">
      <alignment vertical="center" wrapText="1"/>
    </xf>
    <xf fontId="5" fillId="2" borderId="0" numFmtId="0" xfId="0" applyFont="1" applyFill="1" applyAlignment="1">
      <alignment vertical="center" wrapText="1"/>
    </xf>
    <xf fontId="5" fillId="0" borderId="0" numFmtId="0" xfId="0" applyFont="1" applyAlignment="1" applyProtection="1">
      <alignment horizontal="left" vertical="center" wrapText="1"/>
      <protection locked="0"/>
    </xf>
    <xf fontId="4" fillId="0" borderId="0" numFmtId="0" xfId="0" applyFont="1" applyAlignment="1" applyProtection="1">
      <alignment horizontal="left" vertical="center" wrapText="1"/>
      <protection locked="0"/>
    </xf>
    <xf fontId="4" fillId="0" borderId="1" numFmtId="0" xfId="0" applyFont="1" applyBorder="1" applyAlignment="1" applyProtection="1">
      <alignment horizontal="center"/>
      <protection locked="0"/>
    </xf>
    <xf fontId="4" fillId="0" borderId="0" numFmtId="0" xfId="0" applyFont="1" applyProtection="1">
      <protection locked="0"/>
    </xf>
    <xf fontId="4" fillId="0" borderId="0" numFmtId="0" xfId="0" applyFont="1" applyAlignment="1" applyProtection="1">
      <alignment horizontal="center"/>
      <protection locked="0"/>
    </xf>
    <xf fontId="9" fillId="0" borderId="0" numFmtId="0" xfId="0" applyFont="1"/>
    <xf fontId="9" fillId="0" borderId="0" numFmtId="0" xfId="0" applyFont="1" applyAlignment="1" applyProtection="1">
      <alignment horizontal="center"/>
      <protection locked="0"/>
    </xf>
    <xf fontId="9" fillId="0" borderId="0" numFmtId="0" xfId="0" applyFont="1" applyProtection="1">
      <protection locked="0"/>
    </xf>
  </cellXfs>
  <cellStyles count="4">
    <cellStyle name="Обычный" xfId="0" builtinId="0"/>
    <cellStyle name="Обычный 2" xfId="1"/>
    <cellStyle name="Обычный 36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12</xdr:col>
      <xdr:colOff>19050</xdr:colOff>
      <xdr:row>6</xdr:row>
      <xdr:rowOff>2038350</xdr:rowOff>
    </xdr:from>
    <xdr:to>
      <xdr:col>12</xdr:col>
      <xdr:colOff>1504950</xdr:colOff>
      <xdr:row>6</xdr:row>
      <xdr:rowOff>2505075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2420600" y="4914900"/>
          <a:ext cx="114300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12</xdr:col>
      <xdr:colOff>219075</xdr:colOff>
      <xdr:row>6</xdr:row>
      <xdr:rowOff>1762125</xdr:rowOff>
    </xdr:from>
    <xdr:to>
      <xdr:col>12</xdr:col>
      <xdr:colOff>371475</xdr:colOff>
      <xdr:row>6</xdr:row>
      <xdr:rowOff>1990725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2620625" y="4914900"/>
          <a:ext cx="15240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3</xdr:col>
      <xdr:colOff>453891</xdr:colOff>
      <xdr:row>8</xdr:row>
      <xdr:rowOff>504639</xdr:rowOff>
    </xdr:from>
    <xdr:to>
      <xdr:col>7</xdr:col>
      <xdr:colOff>732357</xdr:colOff>
      <xdr:row>10</xdr:row>
      <xdr:rowOff>118435</xdr:rowOff>
    </xdr:to>
    <xdr:pic>
      <xdr:nvPicPr>
        <xdr:cNvPr id="6" name="Picture 2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5473566" y="4247963"/>
          <a:ext cx="4536140" cy="3853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2" zoomScale="85" workbookViewId="0">
      <selection activeCell="M7" activeCellId="0" sqref="M7"/>
    </sheetView>
  </sheetViews>
  <sheetFormatPr defaultColWidth="9.140625" defaultRowHeight="14.25"/>
  <cols>
    <col customWidth="1" min="1" max="1" style="1" width="6.85546875"/>
    <col customWidth="1" min="2" max="2" style="1" width="46.140625"/>
    <col customWidth="1" min="3" max="3" style="1" width="22.28515625"/>
    <col customWidth="1" min="4" max="4" style="1" width="7.5703125"/>
    <col customWidth="1" min="5" max="5" style="1" width="14.85546875"/>
    <col customWidth="1" min="6" max="8" style="1" width="20.7109375"/>
    <col customWidth="1" min="9" max="9" style="1" width="17.42578125"/>
    <col customWidth="1" min="10" max="10" style="1" width="19.5703125"/>
    <col customWidth="1" min="11" max="11" style="1" width="15.42578125"/>
    <col customWidth="1" min="12" max="12" style="1" width="14.42578125"/>
    <col customWidth="1" min="13" max="13" style="1" width="17.42578125"/>
    <col customWidth="1" min="14" max="14" style="1" width="15.7109375"/>
    <col customWidth="1" min="15" max="15" style="1" width="19.7109375"/>
    <col customWidth="1" min="16" max="16" style="1" width="19.140625"/>
    <col bestFit="1" customWidth="1" min="17" max="17" style="1" width="14.7109375"/>
    <col bestFit="1" customWidth="1" min="18" max="18" style="1" width="12.140625"/>
    <col min="19" max="16384" style="1" width="9.140625"/>
  </cols>
  <sheetData>
    <row r="1" ht="21.75" customHeight="1">
      <c r="M1" s="2" t="s">
        <v>0</v>
      </c>
      <c r="N1" s="2"/>
      <c r="O1" s="2"/>
      <c r="P1" s="2"/>
    </row>
    <row r="2" ht="21.75" customHeight="1">
      <c r="J2" s="2" t="s">
        <v>1</v>
      </c>
      <c r="K2" s="2"/>
      <c r="L2" s="2"/>
      <c r="M2" s="2"/>
      <c r="N2" s="2"/>
      <c r="O2" s="2"/>
      <c r="P2" s="2"/>
    </row>
    <row r="3" ht="15" customHeight="1">
      <c r="J3" s="3"/>
      <c r="K3" s="3"/>
      <c r="L3" s="3"/>
      <c r="M3" s="3"/>
      <c r="N3" s="3"/>
      <c r="O3" s="3"/>
      <c r="P3" s="3"/>
    </row>
    <row r="4" s="4" customFormat="1" ht="36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="4" customFormat="1" ht="38.25" customHeight="1">
      <c r="A5" s="6" t="s">
        <v>3</v>
      </c>
      <c r="B5" s="7" t="s">
        <v>4</v>
      </c>
      <c r="C5" s="7"/>
      <c r="D5" s="7" t="s">
        <v>5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53.25" customHeight="1">
      <c r="A6" s="6"/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/>
      <c r="H6" s="6"/>
      <c r="I6" s="6"/>
      <c r="J6" s="8" t="s">
        <v>11</v>
      </c>
      <c r="K6" s="8"/>
      <c r="L6" s="8"/>
      <c r="M6" s="9" t="s">
        <v>12</v>
      </c>
      <c r="N6" s="9"/>
      <c r="O6" s="9"/>
      <c r="P6" s="9"/>
    </row>
    <row r="7" ht="93.75" customHeight="1">
      <c r="A7" s="6"/>
      <c r="B7" s="6"/>
      <c r="C7" s="6"/>
      <c r="D7" s="6"/>
      <c r="E7" s="6"/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10" t="s">
        <v>19</v>
      </c>
      <c r="M7" s="11" t="s">
        <v>20</v>
      </c>
      <c r="N7" s="10" t="s">
        <v>21</v>
      </c>
      <c r="O7" s="10" t="s">
        <v>22</v>
      </c>
      <c r="P7" s="10" t="s">
        <v>23</v>
      </c>
    </row>
    <row r="8" s="12" customFormat="1" ht="15">
      <c r="A8" s="13">
        <v>1</v>
      </c>
      <c r="B8" s="14" t="s">
        <v>24</v>
      </c>
      <c r="C8" s="15" t="s">
        <v>25</v>
      </c>
      <c r="D8" s="15" t="s">
        <v>26</v>
      </c>
      <c r="E8" s="16">
        <v>1</v>
      </c>
      <c r="F8" s="17">
        <v>101430</v>
      </c>
      <c r="G8" s="17">
        <v>112800</v>
      </c>
      <c r="H8" s="17">
        <v>99939.960000000006</v>
      </c>
      <c r="I8" s="18" t="s">
        <v>27</v>
      </c>
      <c r="J8" s="19">
        <f>AVERAGE(F8:H8)</f>
        <v>104723.32000000001</v>
      </c>
      <c r="K8" s="20">
        <f>SQRT(((SUM((POWER(H8-J8,2)),(POWER(G8-J8,2)),(POWER(F8-J8,2)))/(COLUMNS(F8:H8)-1))))</f>
        <v>7034.1754788461149</v>
      </c>
      <c r="L8" s="20">
        <f>K8/J8*100</f>
        <v>6.7169141303447155</v>
      </c>
      <c r="M8" s="19">
        <f>((E8/3)*(SUM(F8:H8)))</f>
        <v>104723.32000000001</v>
      </c>
      <c r="N8" s="21">
        <f>M8/E8</f>
        <v>104723.32000000001</v>
      </c>
      <c r="O8" s="21">
        <f>MROUND(N8,0.01)</f>
        <v>104723.32000000001</v>
      </c>
      <c r="P8" s="22">
        <f>O8*E8</f>
        <v>104723.32000000001</v>
      </c>
    </row>
    <row r="9" s="23" customFormat="1" ht="40.700000000000003" customHeight="1">
      <c r="A9" s="24" t="s">
        <v>28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6"/>
      <c r="P9" s="27">
        <f>SUM(P8:P8)</f>
        <v>104723.32000000001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="0" customFormat="1" ht="20.25" customHeight="1">
      <c r="A10" s="28" t="s">
        <v>29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9"/>
      <c r="M10" s="30"/>
      <c r="N10" s="30"/>
      <c r="O10" s="30"/>
      <c r="P10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="12" customFormat="1" ht="126" customHeight="1">
      <c r="A11" s="28" t="s">
        <v>30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="4" customFormat="1" ht="29.25" customHeight="1">
      <c r="A12" s="31" t="s">
        <v>31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="4" customFormat="1" ht="28.5" customHeight="1">
      <c r="A13" s="33"/>
      <c r="B13" s="33"/>
      <c r="C13" s="33"/>
      <c r="D13" s="34"/>
      <c r="E13" s="33" t="s">
        <v>32</v>
      </c>
      <c r="F13" s="33"/>
      <c r="G13" s="33"/>
      <c r="H13" s="33"/>
      <c r="I13" s="35" t="s">
        <v>33</v>
      </c>
      <c r="J13" s="35"/>
      <c r="K13" s="34"/>
      <c r="L13" s="34"/>
      <c r="M13" s="34"/>
      <c r="N13" s="34"/>
      <c r="O13" s="34"/>
      <c r="P13" s="34"/>
    </row>
    <row r="14" s="36" customFormat="1" ht="17.25" customHeight="1">
      <c r="A14" s="37" t="s">
        <v>34</v>
      </c>
      <c r="B14" s="37"/>
      <c r="C14" s="37"/>
      <c r="D14" s="38"/>
      <c r="E14" s="37" t="s">
        <v>35</v>
      </c>
      <c r="F14" s="37"/>
      <c r="G14" s="37" t="s">
        <v>36</v>
      </c>
      <c r="H14" s="37"/>
      <c r="I14" s="37" t="s">
        <v>37</v>
      </c>
      <c r="J14" s="37"/>
      <c r="K14" s="38"/>
      <c r="L14" s="38"/>
      <c r="M14" s="38"/>
      <c r="N14" s="38"/>
      <c r="O14" s="38"/>
      <c r="P14" s="38"/>
    </row>
    <row r="15" s="36" customFormat="1" ht="17.25" customHeight="1">
      <c r="A15" s="37"/>
      <c r="B15" s="37"/>
      <c r="C15" s="37"/>
      <c r="D15" s="38"/>
      <c r="E15" s="37"/>
      <c r="F15" s="37"/>
      <c r="G15" s="37"/>
      <c r="H15" s="37"/>
      <c r="I15" s="38"/>
      <c r="J15" s="37"/>
      <c r="K15" s="37"/>
      <c r="L15" s="37"/>
      <c r="M15" s="38"/>
      <c r="N15" s="38"/>
      <c r="O15" s="38"/>
      <c r="P15" s="38"/>
    </row>
    <row r="16" s="4" customFormat="1" ht="39.75" customHeight="1">
      <c r="A16" s="31" t="s">
        <v>38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="4" customFormat="1" ht="28.5" customHeight="1">
      <c r="A17" s="33"/>
      <c r="B17" s="33"/>
      <c r="C17" s="33"/>
      <c r="D17" s="34"/>
      <c r="E17" s="33" t="s">
        <v>32</v>
      </c>
      <c r="F17" s="33"/>
      <c r="G17" s="33"/>
      <c r="H17" s="33"/>
      <c r="I17" s="35" t="s">
        <v>33</v>
      </c>
      <c r="J17" s="35"/>
      <c r="K17" s="34"/>
      <c r="L17" s="34"/>
      <c r="M17" s="34"/>
      <c r="N17" s="34"/>
      <c r="O17" s="34"/>
      <c r="P17" s="34"/>
    </row>
    <row r="18" s="36" customFormat="1" ht="17.25" customHeight="1">
      <c r="A18" s="37" t="s">
        <v>34</v>
      </c>
      <c r="B18" s="37"/>
      <c r="C18" s="37"/>
      <c r="D18" s="38"/>
      <c r="E18" s="37" t="s">
        <v>35</v>
      </c>
      <c r="F18" s="37"/>
      <c r="G18" s="37" t="s">
        <v>36</v>
      </c>
      <c r="H18" s="37"/>
      <c r="I18" s="37" t="s">
        <v>37</v>
      </c>
      <c r="J18" s="37"/>
      <c r="K18" s="38"/>
      <c r="L18" s="38"/>
      <c r="M18" s="38"/>
      <c r="N18" s="38"/>
      <c r="O18" s="38"/>
      <c r="P18" s="38"/>
    </row>
    <row r="19" ht="21" customHeight="1"/>
  </sheetData>
  <autoFilter ref="A7:AC7"/>
  <mergeCells count="34">
    <mergeCell ref="M1:P1"/>
    <mergeCell ref="J2:P2"/>
    <mergeCell ref="A4:P4"/>
    <mergeCell ref="A5:A7"/>
    <mergeCell ref="B5:C5"/>
    <mergeCell ref="D5:P5"/>
    <mergeCell ref="B6:B7"/>
    <mergeCell ref="C6:C7"/>
    <mergeCell ref="D6:D7"/>
    <mergeCell ref="E6:E7"/>
    <mergeCell ref="F6:H6"/>
    <mergeCell ref="J6:L6"/>
    <mergeCell ref="M6:P6"/>
    <mergeCell ref="A9:O9"/>
    <mergeCell ref="A10:K10"/>
    <mergeCell ref="A11:P11"/>
    <mergeCell ref="A12:P12"/>
    <mergeCell ref="A13:C13"/>
    <mergeCell ref="E13:F13"/>
    <mergeCell ref="G13:H13"/>
    <mergeCell ref="I13:J13"/>
    <mergeCell ref="A14:C14"/>
    <mergeCell ref="E14:F14"/>
    <mergeCell ref="G14:H14"/>
    <mergeCell ref="I14:J14"/>
    <mergeCell ref="A16:P16"/>
    <mergeCell ref="A17:C17"/>
    <mergeCell ref="E17:F17"/>
    <mergeCell ref="G17:H17"/>
    <mergeCell ref="I17:J17"/>
    <mergeCell ref="A18:C18"/>
    <mergeCell ref="E18:F18"/>
    <mergeCell ref="G18:H18"/>
    <mergeCell ref="I18:J18"/>
  </mergeCells>
  <printOptions headings="0" gridLines="0"/>
  <pageMargins left="0.23622047244094491" right="0.23622047244094491" top="0.55118110236220474" bottom="0.55118110236220474" header="0.31496062992125984" footer="0.31496062992125984"/>
  <pageSetup paperSize="9" scale="47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ivchinko.ai</cp:lastModifiedBy>
  <cp:revision>2</cp:revision>
  <dcterms:created xsi:type="dcterms:W3CDTF">2014-01-15T18:15:09Z</dcterms:created>
  <dcterms:modified xsi:type="dcterms:W3CDTF">2026-08-03T12:55:42Z</dcterms:modified>
</cp:coreProperties>
</file>