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ЭБС Лань\"/>
    </mc:Choice>
  </mc:AlternateContent>
  <bookViews>
    <workbookView xWindow="0" yWindow="0" windowWidth="19155" windowHeight="10065"/>
  </bookViews>
  <sheets>
    <sheet name="просто НМЦК" sheetId="20" r:id="rId1"/>
  </sheets>
  <definedNames>
    <definedName name="RangeW">#REF!</definedName>
    <definedName name="_xlnm.Print_Area" localSheetId="0">'просто НМЦК'!$A$1:$K$119</definedName>
  </definedNames>
  <calcPr calcId="162913"/>
</workbook>
</file>

<file path=xl/calcChain.xml><?xml version="1.0" encoding="utf-8"?>
<calcChain xmlns="http://schemas.openxmlformats.org/spreadsheetml/2006/main">
  <c r="K84" i="20" l="1"/>
  <c r="K83" i="20"/>
  <c r="K82" i="20"/>
  <c r="K81" i="20"/>
  <c r="K80" i="20"/>
  <c r="K79" i="20"/>
  <c r="K78" i="20"/>
  <c r="K77" i="20"/>
  <c r="K76" i="20"/>
  <c r="G77" i="20"/>
  <c r="H77" i="20" s="1"/>
  <c r="G78" i="20"/>
  <c r="G79" i="20"/>
  <c r="G80" i="20"/>
  <c r="G81" i="20"/>
  <c r="G82" i="20"/>
  <c r="G83" i="20"/>
  <c r="F77" i="20"/>
  <c r="F78" i="20"/>
  <c r="F79" i="20"/>
  <c r="F80" i="20"/>
  <c r="F81" i="20"/>
  <c r="H81" i="20" s="1"/>
  <c r="F82" i="20"/>
  <c r="F83" i="20"/>
  <c r="H83" i="20" s="1"/>
  <c r="K75" i="20"/>
  <c r="K74" i="20"/>
  <c r="K73" i="20"/>
  <c r="K72" i="20"/>
  <c r="K71" i="20"/>
  <c r="K70" i="20"/>
  <c r="K69" i="20"/>
  <c r="K68" i="20"/>
  <c r="K67" i="20"/>
  <c r="K66" i="20"/>
  <c r="K65" i="20"/>
  <c r="G66" i="20"/>
  <c r="G67" i="20"/>
  <c r="G68" i="20"/>
  <c r="H68" i="20" s="1"/>
  <c r="G69" i="20"/>
  <c r="G70" i="20"/>
  <c r="G71" i="20"/>
  <c r="H71" i="20" s="1"/>
  <c r="G72" i="20"/>
  <c r="G73" i="20"/>
  <c r="G74" i="20"/>
  <c r="G75" i="20"/>
  <c r="H75" i="20" s="1"/>
  <c r="G76" i="20"/>
  <c r="F66" i="20"/>
  <c r="H66" i="20" s="1"/>
  <c r="F67" i="20"/>
  <c r="F68" i="20"/>
  <c r="F69" i="20"/>
  <c r="F70" i="20"/>
  <c r="F71" i="20"/>
  <c r="F72" i="20"/>
  <c r="F73" i="20"/>
  <c r="F74" i="20"/>
  <c r="F75" i="20"/>
  <c r="F76" i="20"/>
  <c r="K64" i="20"/>
  <c r="K63" i="20"/>
  <c r="K62" i="20"/>
  <c r="K61" i="20"/>
  <c r="K60" i="20"/>
  <c r="K59" i="20"/>
  <c r="K58" i="20"/>
  <c r="K57" i="20"/>
  <c r="K56" i="20"/>
  <c r="K55" i="20"/>
  <c r="K54" i="20"/>
  <c r="K53" i="20"/>
  <c r="K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K51" i="20"/>
  <c r="K50" i="20"/>
  <c r="K49" i="20"/>
  <c r="K48" i="20"/>
  <c r="K47" i="20"/>
  <c r="K46" i="20"/>
  <c r="K45" i="20"/>
  <c r="K44" i="20"/>
  <c r="G52" i="20"/>
  <c r="G45" i="20"/>
  <c r="H45" i="20" s="1"/>
  <c r="G46" i="20"/>
  <c r="G47" i="20"/>
  <c r="G48" i="20"/>
  <c r="G49" i="20"/>
  <c r="H49" i="20" s="1"/>
  <c r="G50" i="20"/>
  <c r="G51" i="20"/>
  <c r="F45" i="20"/>
  <c r="F46" i="20"/>
  <c r="F47" i="20"/>
  <c r="F48" i="20"/>
  <c r="F49" i="20"/>
  <c r="F50" i="20"/>
  <c r="F51" i="20"/>
  <c r="F52" i="20"/>
  <c r="K43" i="20"/>
  <c r="K42" i="20"/>
  <c r="K41" i="20"/>
  <c r="K40" i="20"/>
  <c r="K39" i="20"/>
  <c r="K38" i="20"/>
  <c r="K37" i="20"/>
  <c r="K36" i="20"/>
  <c r="K35" i="20"/>
  <c r="G36" i="20"/>
  <c r="G37" i="20"/>
  <c r="G38" i="20"/>
  <c r="G39" i="20"/>
  <c r="G40" i="20"/>
  <c r="G41" i="20"/>
  <c r="G42" i="20"/>
  <c r="G43" i="20"/>
  <c r="G44" i="20"/>
  <c r="F36" i="20"/>
  <c r="F37" i="20"/>
  <c r="F38" i="20"/>
  <c r="F39" i="20"/>
  <c r="F40" i="20"/>
  <c r="F41" i="20"/>
  <c r="F42" i="20"/>
  <c r="F43" i="20"/>
  <c r="F44" i="20"/>
  <c r="K34" i="20"/>
  <c r="K33" i="20"/>
  <c r="K32" i="20"/>
  <c r="K31" i="20"/>
  <c r="K30" i="20"/>
  <c r="K29" i="20"/>
  <c r="K28" i="20"/>
  <c r="G29" i="20"/>
  <c r="G30" i="20"/>
  <c r="G31" i="20"/>
  <c r="G32" i="20"/>
  <c r="G33" i="20"/>
  <c r="G34" i="20"/>
  <c r="G35" i="20"/>
  <c r="F29" i="20"/>
  <c r="F30" i="20"/>
  <c r="F31" i="20"/>
  <c r="F32" i="20"/>
  <c r="F33" i="20"/>
  <c r="F34" i="20"/>
  <c r="F35" i="20"/>
  <c r="K27" i="20"/>
  <c r="K26" i="20"/>
  <c r="K25" i="20"/>
  <c r="K24" i="20"/>
  <c r="K23" i="20"/>
  <c r="K22" i="20"/>
  <c r="K21" i="20"/>
  <c r="G22" i="20"/>
  <c r="G23" i="20"/>
  <c r="G24" i="20"/>
  <c r="G25" i="20"/>
  <c r="G26" i="20"/>
  <c r="G27" i="20"/>
  <c r="G28" i="20"/>
  <c r="F22" i="20"/>
  <c r="F23" i="20"/>
  <c r="F24" i="20"/>
  <c r="F25" i="20"/>
  <c r="F26" i="20"/>
  <c r="F27" i="20"/>
  <c r="F28" i="20"/>
  <c r="K20" i="20"/>
  <c r="K19" i="20"/>
  <c r="K18" i="20"/>
  <c r="G18" i="20"/>
  <c r="G19" i="20"/>
  <c r="G20" i="20"/>
  <c r="F18" i="20"/>
  <c r="F19" i="20"/>
  <c r="F20" i="20"/>
  <c r="K17" i="20"/>
  <c r="K16" i="20"/>
  <c r="G17" i="20"/>
  <c r="F17" i="20"/>
  <c r="K15" i="20"/>
  <c r="K14" i="20"/>
  <c r="K13" i="20"/>
  <c r="K12" i="20"/>
  <c r="K11" i="20"/>
  <c r="K10" i="20"/>
  <c r="K9" i="20"/>
  <c r="K8" i="20"/>
  <c r="K7" i="20"/>
  <c r="K6" i="20"/>
  <c r="G21" i="20"/>
  <c r="F21" i="20"/>
  <c r="H82" i="20" l="1"/>
  <c r="H80" i="20"/>
  <c r="H79" i="20"/>
  <c r="H78" i="20"/>
  <c r="H76" i="20"/>
  <c r="H74" i="20"/>
  <c r="H73" i="20"/>
  <c r="H72" i="20"/>
  <c r="H70" i="20"/>
  <c r="H69" i="20"/>
  <c r="H67" i="20"/>
  <c r="H65" i="20"/>
  <c r="H64" i="20"/>
  <c r="H63" i="20"/>
  <c r="H62" i="20"/>
  <c r="H61" i="20"/>
  <c r="H60" i="20"/>
  <c r="H59" i="20"/>
  <c r="H58" i="20"/>
  <c r="H57" i="20"/>
  <c r="H56" i="20"/>
  <c r="H55" i="20"/>
  <c r="H54" i="20"/>
  <c r="H53" i="20"/>
  <c r="H52" i="20"/>
  <c r="H51" i="20"/>
  <c r="H50" i="20"/>
  <c r="H48" i="20"/>
  <c r="H47" i="20"/>
  <c r="H46" i="20"/>
  <c r="H44" i="20"/>
  <c r="H42" i="20"/>
  <c r="H39" i="20"/>
  <c r="H35" i="20"/>
  <c r="H40" i="20"/>
  <c r="H36" i="20"/>
  <c r="H43" i="20"/>
  <c r="H41" i="20"/>
  <c r="H38" i="20"/>
  <c r="H37" i="20"/>
  <c r="H34" i="20"/>
  <c r="H32" i="20"/>
  <c r="H33" i="20"/>
  <c r="H31" i="20"/>
  <c r="H30" i="20"/>
  <c r="H29" i="20"/>
  <c r="H28" i="20"/>
  <c r="H22" i="20"/>
  <c r="H27" i="20"/>
  <c r="H26" i="20"/>
  <c r="H25" i="20"/>
  <c r="H24" i="20"/>
  <c r="H23" i="20"/>
  <c r="H21" i="20"/>
  <c r="H20" i="20"/>
  <c r="H19" i="20"/>
  <c r="H18" i="20"/>
  <c r="H17" i="20"/>
  <c r="G84" i="20"/>
  <c r="G16" i="20"/>
  <c r="G15" i="20"/>
  <c r="G14" i="20"/>
  <c r="G13" i="20"/>
  <c r="G12" i="20"/>
  <c r="G11" i="20"/>
  <c r="G10" i="20"/>
  <c r="G9" i="20"/>
  <c r="G8" i="20"/>
  <c r="G7" i="20"/>
  <c r="G6" i="20"/>
  <c r="F11" i="20" l="1"/>
  <c r="F12" i="20"/>
  <c r="F13" i="20"/>
  <c r="F14" i="20"/>
  <c r="F15" i="20"/>
  <c r="F16" i="20"/>
  <c r="F84" i="20"/>
  <c r="H84" i="20" l="1"/>
  <c r="H15" i="20"/>
  <c r="H13" i="20"/>
  <c r="H11" i="20"/>
  <c r="H14" i="20"/>
  <c r="H16" i="20"/>
  <c r="H12" i="20"/>
  <c r="F10" i="20"/>
  <c r="F6" i="20"/>
  <c r="F7" i="20"/>
  <c r="F9" i="20"/>
  <c r="F8" i="20"/>
  <c r="H10" i="20" l="1"/>
  <c r="H7" i="20"/>
  <c r="H9" i="20"/>
  <c r="H6" i="20"/>
  <c r="H8" i="20"/>
  <c r="K85" i="20" l="1"/>
</calcChain>
</file>

<file path=xl/sharedStrings.xml><?xml version="1.0" encoding="utf-8"?>
<sst xmlns="http://schemas.openxmlformats.org/spreadsheetml/2006/main" count="186" uniqueCount="108">
  <si>
    <t>Обоснование начальной (максимальной) цены контракта</t>
  </si>
  <si>
    <t>№ п.п</t>
  </si>
  <si>
    <t>Наименование</t>
  </si>
  <si>
    <t>Средняя величина, руб.</t>
  </si>
  <si>
    <t>Коэффициент вариации %</t>
  </si>
  <si>
    <t>Ед. измерения</t>
  </si>
  <si>
    <t>Количество в единицах измерения</t>
  </si>
  <si>
    <t>Шт</t>
  </si>
  <si>
    <t>ИТОГО</t>
  </si>
  <si>
    <t>среднее квадратичное отклонение
  ( σ )</t>
  </si>
  <si>
    <t xml:space="preserve">В целях определения однородности совокупности значений выявленных цен, используемых в расчете НМЦК необходимо определить коэффициент вариации. </t>
  </si>
  <si>
    <t xml:space="preserve">Коэффициент вариации цены рассчитывается по следующей формуле:              </t>
  </si>
  <si>
    <t xml:space="preserve"> - коэффициент вариации;</t>
  </si>
  <si>
    <t xml:space="preserve"> - среднее квадратичное отклонение;</t>
  </si>
  <si>
    <t xml:space="preserve"> - цена товара, указанная в источнике с номером I;</t>
  </si>
  <si>
    <t xml:space="preserve"> - средняя арифметическая величина цены товара;</t>
  </si>
  <si>
    <t xml:space="preserve"> - количество значений, используемых в расчете.</t>
  </si>
  <si>
    <t>Коэффициент вариации составляет менее 33 %, совокупность цен признается однородной.</t>
  </si>
  <si>
    <t xml:space="preserve">  где:   </t>
  </si>
  <si>
    <t xml:space="preserve">В соответствии с частью 5 ст.22 Федерального закона от 05 апреля 2013 г. №44-ФЗ «О контрактной системе в сфере закупок товаров, работ, услуг для обеспечения государственных и муниципальных нужд», начальная (максимальная) цена контракта определена методом сопоставимых рыночных цен (анализа рынка в соответствии с Приказом Минэкономразвития России №567 от 02.10.2013 «Об утверждении методических рекомендации по применению методов определения (начальной) максимальной цены, цены контракта, заключаемого с единственным поставщиком (подрядчиком, исполнителем)».
Для определения начальной (максимальной) цены Контракта были использованы следующие ценовые предложения: 
</t>
  </si>
  <si>
    <t>Единая  профессиональная база знаний издательства Лань для  СПО.</t>
  </si>
  <si>
    <t>Ценовое предложение 1 от 22.06.2026 №000260980,             руб.</t>
  </si>
  <si>
    <t>Ценовое предложение 2 от 22.06.2026  № 11/19,       руб</t>
  </si>
  <si>
    <t>Ценовое предложение 3 от 22.06.2026 №22/06/2026-1,                    руб</t>
  </si>
  <si>
    <t>Ермакова С.Э. Процессно-ориентированная система управления в медицинских организациях : учебное пособие / С Э. Ермакова. – Москва : Издательский дом «Дело» , РАНХиГС, 2024. - 144 с. ISBN 978-5-85006-561-4</t>
  </si>
  <si>
    <t>Васильева М. Н., Васильева О. Н. Русский язык и культура речи для студентов медицинских вузов, 2022 г.</t>
  </si>
  <si>
    <t>Новикова Т.А. Русский язык и культура речи, 2019 г.</t>
  </si>
  <si>
    <t>Павлова Н.И., Дмитриева О.И., Орлова Н.М. Русский язык и культура речи, 2019 г.</t>
  </si>
  <si>
    <t xml:space="preserve">Саньярова Н. С., Крылова М. Н. Русский язык и культура речи: практикум, 2020 г. </t>
  </si>
  <si>
    <t xml:space="preserve">Трофимова Г. К. Русский язык и культура речи : Курс лекций, 2022 г. </t>
  </si>
  <si>
    <t>Психологическое консультирование детей и родителей : учебное пособие / под редакцией В.О. Аникиной. – Санкт-Петербург : СПбГУ, 2020. – 336 с. -ISBN 978-5-288-06070-0</t>
  </si>
  <si>
    <t>Психология кризисных и экстремальных ситуаций : учебник / под редакцией Н.С. Хрусталевой. - 2-е изд., стер. - Санкт-Петербург : СПбГУ, 2022 г.</t>
  </si>
  <si>
    <t>Авдеев П.С. Гипноз и регрессивная гипнотерапия : учебное пособие / П.С. Авдееев. – Москва : КТК «Галактика», 2023. - 312 с. – ISBN 978-5-6050242-5-5</t>
  </si>
  <si>
    <t>Акимова А.Р. Психология общения. тренинг коммуникативных навыков : учебно-методическое пособие. - 2023 г.</t>
  </si>
  <si>
    <t>Акопов Г.В. Психология и психопатология сознания : учебное пособие / Г.В. Акопов, Г.Н. Носачев. – Самара : Издательство СГСПУ, 2019. - 178 с. – ISBN 978-5-8428-1132-8</t>
  </si>
  <si>
    <t>Васильева И.В. Организационно-психологическая диагностика : учебное пособие. - 3-е изд., стер.- 2019 г.</t>
  </si>
  <si>
    <t>Васильева И.В. Психодиагностика : учебное пособие. - 3-е изд.,стер. - 2025 г.</t>
  </si>
  <si>
    <t>Викентьева Е.Н.  Социальная психология. Практикум : учебное пособие. - 2023 г.</t>
  </si>
  <si>
    <t>Волков Б.С. Методология и методы психологического исследования : учебное пособие. - 6-е изд., испр. и доп. - 2020 г.</t>
  </si>
  <si>
    <t>Качоровский А. Гипнотерапия как метод работы с подсознанием / А. Качоровский. - 2- е изд. – Москва : ИОИ, 2016. - 258 с. – ISBN 978-5-94193-847-6</t>
  </si>
  <si>
    <t>Ковалев Ю.В. Эмоции в норме и патологии : учебное пособие. - 2022 г.</t>
  </si>
  <si>
    <t>Корниенко Д.С. Дифференциальная психология : учебно-методическое пособие. - 2026 г.</t>
  </si>
  <si>
    <t>Королев Л.М. Социальная психология : учебник. - 3-е изд. - 2022 г.</t>
  </si>
  <si>
    <t>Куттер П. Психоанализ : Введение в психологию бессознательных процессов : монография. - 2023 г.</t>
  </si>
  <si>
    <t>Лебединская К.С. Нарушения психического развития в детском и подростковом возрасте : учебное пособие. - 9-е изд. - 2020 г.</t>
  </si>
  <si>
    <t>Мамайчук И.И. Психологическая экспертиза в практике клинического психолога. Часть 2 : Психологическая экспертиза в судебно-следственной практике : учебное пособие / И.И. Мамайчук, Е.Н. Арбузова. – Санкт-Петербург, СПбГУ, 2025. - 138 с. – ISBN 978-5-288-06447-0</t>
  </si>
  <si>
    <t>Мандель Б.Р. Организационная психология. Модульный курс : учебное пособие. - 2-е изд., стер. - 2020 г.</t>
  </si>
  <si>
    <t>Морозов А.В. Социальная психология : учебник. - 3-е изд. - 2020 г.</t>
  </si>
  <si>
    <t>Почебут Л.Г. Организационная социальная психология : учебник. - 2020 г.</t>
  </si>
  <si>
    <t>Сыренский В.И. Психофизиология здоровья. - 2008</t>
  </si>
  <si>
    <t>Тайсон Ф. Психоаналитические теории развития : учебное пособие. - 2023 г.</t>
  </si>
  <si>
    <t>Социальная возрастная психология : учебное пособие / Н.Н. Толстых, И.Ю. Кулагина, Е.В. Апасова [и др.]. - 2019 г.</t>
  </si>
  <si>
    <t>Чаликова О.С. Психодиагностическая работа психолога : теоретический и практический аспекты : учебные пособие. - 2-е изд.,стер.- 2020 г.</t>
  </si>
  <si>
    <t>Шаповал И.А. Психология дисгармонического дизонтогенеза. Расстройства личности и акцентуации характера : учебное пособие. - 2-е изд., стер. - 2016 г.</t>
  </si>
  <si>
    <t>Шуванов И.Б. Тренинг публичного выступления : учебное пособие.- 2021 г.</t>
  </si>
  <si>
    <t>Щетинина Е.В. Дифференциальная психология : учебное пособие. - 2021 г.</t>
  </si>
  <si>
    <t>Основы российской государственности : учебное пособие для вузов / А. Д. Харичев, А. В. Полосин, А. В. Селезнева . – Изд-во : Дело (РАНХиГС), 2024. - 450 с.</t>
  </si>
  <si>
    <t xml:space="preserve"> Компьютерная томография в неотложной медицине. -  2025 г</t>
  </si>
  <si>
    <t>Ассанович М.А. Общая психотерапия : учебное пособие / М.А. Ассанович. – Минск : Новое знание, 2017. - 272 с. – ISBN 978-985-475-905-0</t>
  </si>
  <si>
    <t>Лекарственные препараты для инфузионной терапии и парентерального питания : учебное пособие для вузов / под редакцией В. Г. Кукеса, Г. А. Батищевой, Ю. Н. Чернова, А. В. Бузлама. – 2-е изд., стер. – Санкт-Петербург : Лань, 2026</t>
  </si>
  <si>
    <t xml:space="preserve">Борисова Э.Г., Никитенко В.В. Альгология в стоматологии, 2017 г." </t>
  </si>
  <si>
    <t>Брин, В. Б. Физиология человека в схемах и таблицах : учебное пособие для вузов / В. Б. Брин. –  Санкт-Петербург : Лань, 2026</t>
  </si>
  <si>
    <t xml:space="preserve">Физиология с основами анатомии. Практические занятия : учебное пособие / В. Б. Брин, Р. И. Кокаев, Ж. К. Албегова, Т. В. Молдован. – 2-е изд., стер. – Санкт-Петербург : Лань, 2020. – 492 с. – ISBN 978-5-8114-5216-3. </t>
  </si>
  <si>
    <t>Будкевич, Е. В. Биомедицинские нанотехнологии : учебное пособие для вузов / Е. В. Будкевич, Р. О. Будкевич. – 3-е изд., стер. – Санкт-Петербург : Лань, 2022. – 176 с. : ил. – ISBN 978-5-8114-9164-3.</t>
  </si>
  <si>
    <t>Гайдуков С.Н., Прохорович Т.И., Земляной Д.А. Акушерские пособия и операции. Симуляционный курс, 2017 г.</t>
  </si>
  <si>
    <t xml:space="preserve">Литье сплавов металлов в стоматологии : учебник / Т. Ф. Данилина, Д. В. Михальченко, А. В. Жидовинов [и др.]. – 3-е изд., стер. – Санкт-Петербург : Лань, 2021. – 184 с. – ISBN 978-5-8114-7185-0. </t>
  </si>
  <si>
    <t xml:space="preserve">Дьякова, Н. А. Фармацевтическая экология : учебник для вузов / Н. А. Дьякова, С. П. Гапонов, А. И. Сливкин. – 5-е изд., стер. – Санкт-Петербург : Лань, 2025. – 288 с. : ил. – ISBN 978-5-507-47323-6. </t>
  </si>
  <si>
    <t>Зинчук В. В. Нормальная физиология : учебник : в 2-х частях. Часть1 / В. В. Зинчук, Ю. М. Емельянчик, О. А. Балбатун ; под редакцией В. В. Зинчука. - 2023 г.</t>
  </si>
  <si>
    <t xml:space="preserve">Зинчук В. В. Нормальная физиология : учебник : в 2-х частях. Часть2 / В. В. Зинчук, Ю. М. Емельянчик, О. А. Балбатун ; под редакцией В. В. Зинчука. - 2023 </t>
  </si>
  <si>
    <t xml:space="preserve">Зорина, И. Г. Основы государственного санитарно-эпидемиологического надзора и контроля : учебное пособие для вузов / И. Г. Зорина, В. Д. Соколов, С. Б. Легошина. – Санкт-Петербург : Лань, 2025. – 416 с. – ISBN 978-5-507-51412-0. </t>
  </si>
  <si>
    <t xml:space="preserve">Зуева Л. П., Яфаев Р. Х. Эпидемиология и профилактика инфекций, связанных с оказанием медицинской помощи. - 2017 г." 
</t>
  </si>
  <si>
    <t>Кельмансон И.А. Методология исследования в клинической психологии : учебное пособие. - 2017 г.</t>
  </si>
  <si>
    <t>Коробков Н. А., Васильев В. В., Лобзин Ю. В Инфекции в акушерстве. -  2019 г.</t>
  </si>
  <si>
    <t>Корочанская, С. П. Биохимические особенности обмена веществ у детей / С. П. Корочанская, И. М. Быков, Т. С. Хвостова. – 3-е изд., стер. – Санкт-Петербург : Лань, 2023. – 140 с. – ISBN 978-5-507-47897-2.</t>
  </si>
  <si>
    <t>Лобзин Ю.В., Белозеров Е.С., Архипова Е.И. Руководство к практическим занятиям по инфекционным болезням для студентов медицинских вузов. -  2017 г.</t>
  </si>
  <si>
    <t xml:space="preserve">Обмачевская, С. Н. Медицинская информатика. Курс лекций : учебное пособие для вузов / С. Н. Обмачевская. – 4-е изд., стер. – Санкт-Петербург : Лань, 2022. – 184 с. : ил. – ISBN 978-5-507-44389-5. </t>
  </si>
  <si>
    <t>Папаян, Е. Г. Оказание неотложной медицинской помощи детям. Алгоритмы манипуляций : учебное пособие для вузов / Е. Г. Папаян, О. Л. Ежова. – 3-е изд., стер. –Санкт-Петербург : Лань, 2022. – 176 с. – ISBN 978-5-8114-9641-9.</t>
  </si>
  <si>
    <t xml:space="preserve">Саушкина, А. С. Способы расчета в фармацевтическом анализе : учебное пособие для вузов / А. С. Саушкина. –3-е изд., стер. – Санкт-Петербург : Лань, 2021. – 428 с. : ил. – ISBN 978-5-8114-8004-3. </t>
  </si>
  <si>
    <t>23.07.2026 г.</t>
  </si>
  <si>
    <t xml:space="preserve">Саушкина, А. С. Стандартные операционные процедуры методик фармацевтического анализа : учебное пособие для вузов / А. С. Саушкина. – 5-е изд., стер. – Санкт-Петербург : Лань, 2022. – 132 с. : ил. – ISBN 978-5-8114-9837-6. </t>
  </si>
  <si>
    <t>Саушкина, А. С. ИК-спектрометрия в фармацевтическом анализе : учебное пособие для вузов / А. С. Саушкина, Н. И. Котова, Б. А. Чакчир. – 4-е изд., стер. – Санкт-Петербург : Лань, 2022. – 180 с. – ISBN 978-5-8114-9632-7.</t>
  </si>
  <si>
    <t xml:space="preserve">Середа Ю. В. Электрокардиография в педиатрии. -  2014 г."
</t>
  </si>
  <si>
    <t xml:space="preserve">Суханов, А. Е. Количественный фармацевтический и фармакопейный анализы лекарственных веществ и фармацевтического сырья : учебное пособие для вузов / А. Е. Суханов. – 4-е изд., стер. – Санкт-Петербург : Лань, 2024. – 440 с. – ISBN 978-5-507-49832-1. </t>
  </si>
  <si>
    <t>Суханов, А. Е. Фармацевтическая химия. Физико-химические методы анализа лекарственных веществ и фармацевтического сырья : учебное пособие / А. Е. Суханов. – 3-е изд., стер. – Санкт-Петербург : Лань, 2022. – 460 с. – ISBN 978-5-507-44393-2.</t>
  </si>
  <si>
    <t>Сущинская, Л. В. Биоорганическая химия в формулах и схемах : учебное пособие / Л. В. Сущинская, Е. Е. Брещенко. — 2-е изд., испр. — Санкт-Петербург : Лань, 2022. — 164 с. — ISBN 978-5-8114-3398-8.</t>
  </si>
  <si>
    <t xml:space="preserve">Медицинское право : учебник для вузов / О. А. Шевченко, П. Е. Морозов, С. Н. Кудряшова [и др.]. – Санкт-Петербург : Лань, 2024. – 264 с. – ISBN 978-5-507-49432-3. </t>
  </si>
  <si>
    <t>Шестак, Н. В. Медицинская этика и деонтология. Деловой этикет в медицинской образовательной организации : учебное пособие для вузов / Н. В. Шестак, И. А. Крутий, И. Э. Смирнова. – Санкт-Петербург : Лань, 2026.</t>
  </si>
  <si>
    <t>Шестак, Н. В. Основы бережливого производства. Деловой этикет в медицинской образовательной организации : учебное пособие для спо / Н. В. Шестак, И. А. Крутий, И. Э. Смирнова. – Санкт-Петербург : Лань, 2026.</t>
  </si>
  <si>
    <t xml:space="preserve">Щербакова, М. М. Когнитивные нарушения и их реабилитация в неврологической клинике (психологический подход) : монография / М. М. Щербакова. – 2-е изд., эл. – Москва : В. Секачев, 2022. – 231 с. – ISBN 978-5-4481-1236-2. </t>
  </si>
  <si>
    <t>Артюхов В. Г. , Ковалева Т. А. , Наквасина М. А. , Башарина О. В. , Путинцева О. В. , Шмелев В. П. Биофизика. -  2020 г.</t>
  </si>
  <si>
    <t>Заяц Р.Г. Биология : для поступающих в вузы. -  2019 г.</t>
  </si>
  <si>
    <t>Заяц Р.Г., Бутвиловский В.Э., Давыдов В.В. Биология. Сборник задач для абитуриентов. -  2017 г.</t>
  </si>
  <si>
    <t>Зильбернагль А. Наглядная физиология : справочник / С. Зильбернагль, А. Деспопулос. - 4-е изд. - 2024 г.</t>
  </si>
  <si>
    <t>Агинян М. Зависимость и ее человек : записки психиатра-нарколога / М. Агинян. – Москва : Альпина Паблишер, 2024. - 304 с. – ISBN 9785002232697</t>
  </si>
  <si>
    <t>Ансимова О.К. Просто о сложном: грамматика русского языка в таблицах, схемах и заданиях. -  2019 г.</t>
  </si>
  <si>
    <t>Константинова Л.А., Митина Е.В. Человек и общество, 2-е изд. -  2017 г.</t>
  </si>
  <si>
    <t>Кумбашева Ю. А. Человек в современном мире. - 2021 г.</t>
  </si>
  <si>
    <t xml:space="preserve">Куриленко В.Б., Щербакова О.М., Макарова М.А. Русский язык для будущих врачей. Medical Russian (I сертификационный уровень владения РКИ в учебной и социально-профессиональной макросферах): учебник, 2-е изд. -  2017 г." </t>
  </si>
  <si>
    <t>Лукьянова Л.В. Русский язык для иностранных студентов медиков. - 7-е изд.- 2015 г.</t>
  </si>
  <si>
    <t>Миллер Л.В., Политова Л.В. Жили-были... 12 уроков русского языка. Базовый уровень: учебник, 7-е изд., 2015 г.</t>
  </si>
  <si>
    <t>Миллер Л.В., Политова Л.В., Рыбакова И.Я. Жили-были... 28 уроков русского языка для начинающих : учебник, 14-е изд., 2016 г.</t>
  </si>
  <si>
    <t>Орлова Е.В. Научный текст: аннотирование, реферирование, рецензирование: учебное пособие для студентов-медиков и аспирантов, 2013 г.</t>
  </si>
  <si>
    <t>Рогачёва Е.Н., Семёнова Л.И. Синтаксис простого и сложного предложения. Продвинутый уровень. -  2018 г.</t>
  </si>
  <si>
    <t>На основании приведенных данных устанавливается следующая начальная (максимальная) цена контракта: 239 170.22 руб. (двести тридцать девять тысяч сто семьдесят рублей 22 копейки).</t>
  </si>
  <si>
    <t>Сумма, (в соответствии с Min КП),руб.</t>
  </si>
  <si>
    <t>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закупки.</t>
  </si>
  <si>
    <t>Подготовил: старший специалист по закупкам Манукян К.С.</t>
  </si>
  <si>
    <t>«Приобретение доступа к ЭБС Лань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</si>
</sst>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71">
    <xf numFmtId="0" fontId="0" fillId="0" borderId="0"/>
    <xf numFmtId="0" fontId="1" fillId="0" borderId="0"/>
    <xf numFmtId="165" fontId="24" fillId="0" borderId="0" applyBorder="0" applyProtection="0"/>
    <xf numFmtId="0" fontId="3" fillId="0" borderId="0"/>
    <xf numFmtId="0" fontId="15" fillId="0" borderId="0"/>
    <xf numFmtId="0" fontId="15" fillId="0" borderId="0"/>
    <xf numFmtId="0" fontId="23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25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26" fillId="0" borderId="0"/>
    <xf numFmtId="0" fontId="3" fillId="0" borderId="0"/>
    <xf numFmtId="0" fontId="15" fillId="0" borderId="0" applyFill="0"/>
    <xf numFmtId="0" fontId="26" fillId="0" borderId="0"/>
    <xf numFmtId="0" fontId="15" fillId="0" borderId="0"/>
    <xf numFmtId="0" fontId="1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3" fillId="0" borderId="0"/>
    <xf numFmtId="0" fontId="27" fillId="0" borderId="0"/>
    <xf numFmtId="0" fontId="26" fillId="0" borderId="0"/>
    <xf numFmtId="0" fontId="3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2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66">
    <xf numFmtId="0" fontId="0" fillId="0" borderId="0" xfId="0"/>
    <xf numFmtId="0" fontId="21" fillId="0" borderId="0" xfId="0" applyFont="1"/>
    <xf numFmtId="0" fontId="21" fillId="0" borderId="0" xfId="0" applyFont="1" applyAlignment="1">
      <alignment vertical="top"/>
    </xf>
    <xf numFmtId="0" fontId="22" fillId="0" borderId="0" xfId="0" applyFont="1"/>
    <xf numFmtId="0" fontId="3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0" fontId="30" fillId="0" borderId="0" xfId="0" applyFont="1" applyAlignment="1">
      <alignment vertical="center" wrapText="1"/>
    </xf>
    <xf numFmtId="0" fontId="21" fillId="0" borderId="14" xfId="0" applyFont="1" applyBorder="1" applyAlignment="1">
      <alignment horizontal="center" vertical="center"/>
    </xf>
    <xf numFmtId="0" fontId="21" fillId="16" borderId="0" xfId="0" applyFont="1" applyFill="1" applyAlignment="1">
      <alignment vertical="center" wrapText="1"/>
    </xf>
    <xf numFmtId="0" fontId="31" fillId="16" borderId="10" xfId="0" applyFont="1" applyFill="1" applyBorder="1" applyAlignment="1">
      <alignment horizontal="center" vertical="center"/>
    </xf>
    <xf numFmtId="4" fontId="31" fillId="0" borderId="15" xfId="0" applyNumberFormat="1" applyFont="1" applyBorder="1" applyAlignment="1">
      <alignment horizontal="center" vertical="center"/>
    </xf>
    <xf numFmtId="0" fontId="28" fillId="0" borderId="0" xfId="0" applyFont="1"/>
    <xf numFmtId="4" fontId="31" fillId="16" borderId="22" xfId="0" applyNumberFormat="1" applyFont="1" applyFill="1" applyBorder="1" applyAlignment="1">
      <alignment horizontal="center" vertical="center"/>
    </xf>
    <xf numFmtId="2" fontId="31" fillId="15" borderId="10" xfId="0" applyNumberFormat="1" applyFont="1" applyFill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wrapText="1"/>
    </xf>
    <xf numFmtId="4" fontId="21" fillId="0" borderId="24" xfId="0" applyNumberFormat="1" applyFont="1" applyBorder="1" applyAlignment="1">
      <alignment horizontal="center" vertical="center"/>
    </xf>
    <xf numFmtId="4" fontId="31" fillId="16" borderId="25" xfId="0" applyNumberFormat="1" applyFont="1" applyFill="1" applyBorder="1" applyAlignment="1">
      <alignment horizontal="center" vertical="center"/>
    </xf>
    <xf numFmtId="2" fontId="31" fillId="15" borderId="12" xfId="0" applyNumberFormat="1" applyFont="1" applyFill="1" applyBorder="1" applyAlignment="1">
      <alignment horizontal="center" vertical="center"/>
    </xf>
    <xf numFmtId="0" fontId="31" fillId="16" borderId="12" xfId="0" applyFont="1" applyFill="1" applyBorder="1" applyAlignment="1">
      <alignment horizontal="center" vertical="center"/>
    </xf>
    <xf numFmtId="4" fontId="31" fillId="0" borderId="13" xfId="0" applyNumberFormat="1" applyFont="1" applyBorder="1" applyAlignment="1">
      <alignment horizontal="center" vertical="center"/>
    </xf>
    <xf numFmtId="4" fontId="31" fillId="16" borderId="27" xfId="0" applyNumberFormat="1" applyFont="1" applyFill="1" applyBorder="1" applyAlignment="1">
      <alignment horizontal="center" vertical="center"/>
    </xf>
    <xf numFmtId="0" fontId="31" fillId="16" borderId="26" xfId="0" applyFont="1" applyFill="1" applyBorder="1" applyAlignment="1">
      <alignment horizontal="center" vertical="center"/>
    </xf>
    <xf numFmtId="4" fontId="31" fillId="0" borderId="28" xfId="0" applyNumberFormat="1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4" fontId="31" fillId="0" borderId="25" xfId="0" applyNumberFormat="1" applyFont="1" applyBorder="1" applyAlignment="1">
      <alignment horizontal="center" vertical="center"/>
    </xf>
    <xf numFmtId="4" fontId="31" fillId="0" borderId="22" xfId="0" applyNumberFormat="1" applyFont="1" applyBorder="1" applyAlignment="1">
      <alignment horizontal="center" vertical="center"/>
    </xf>
    <xf numFmtId="4" fontId="31" fillId="0" borderId="27" xfId="0" applyNumberFormat="1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4" fontId="31" fillId="0" borderId="35" xfId="0" applyNumberFormat="1" applyFont="1" applyBorder="1" applyAlignment="1">
      <alignment horizontal="center" vertical="center"/>
    </xf>
    <xf numFmtId="4" fontId="31" fillId="0" borderId="36" xfId="0" applyNumberFormat="1" applyFont="1" applyBorder="1" applyAlignment="1">
      <alignment horizontal="center" vertical="center"/>
    </xf>
    <xf numFmtId="4" fontId="31" fillId="0" borderId="37" xfId="0" applyNumberFormat="1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31" fillId="0" borderId="13" xfId="0" applyFont="1" applyBorder="1" applyAlignment="1">
      <alignment vertical="center" wrapText="1"/>
    </xf>
    <xf numFmtId="0" fontId="31" fillId="0" borderId="15" xfId="0" applyFont="1" applyBorder="1" applyAlignment="1">
      <alignment vertical="center" wrapText="1"/>
    </xf>
    <xf numFmtId="0" fontId="21" fillId="0" borderId="34" xfId="0" applyFont="1" applyBorder="1" applyAlignment="1">
      <alignment horizontal="center" vertical="center"/>
    </xf>
    <xf numFmtId="0" fontId="31" fillId="0" borderId="28" xfId="0" applyFont="1" applyBorder="1" applyAlignment="1">
      <alignment vertical="center" wrapText="1"/>
    </xf>
    <xf numFmtId="0" fontId="21" fillId="0" borderId="0" xfId="0" applyFont="1" applyFill="1" applyAlignment="1">
      <alignment wrapText="1"/>
    </xf>
    <xf numFmtId="0" fontId="28" fillId="0" borderId="17" xfId="0" applyFont="1" applyBorder="1" applyAlignment="1">
      <alignment horizontal="center" vertical="center" wrapText="1"/>
    </xf>
    <xf numFmtId="0" fontId="29" fillId="16" borderId="0" xfId="0" applyFont="1" applyFill="1" applyAlignment="1">
      <alignment horizontal="center" vertical="center"/>
    </xf>
    <xf numFmtId="0" fontId="21" fillId="16" borderId="0" xfId="0" applyFont="1" applyFill="1" applyAlignment="1">
      <alignment horizontal="left" vertical="center" wrapText="1"/>
    </xf>
    <xf numFmtId="0" fontId="22" fillId="16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0" fontId="21" fillId="0" borderId="39" xfId="0" applyFont="1" applyBorder="1" applyAlignment="1">
      <alignment horizontal="center" vertical="center"/>
    </xf>
    <xf numFmtId="0" fontId="31" fillId="0" borderId="40" xfId="0" applyFont="1" applyBorder="1" applyAlignment="1">
      <alignment vertical="center" wrapText="1"/>
    </xf>
    <xf numFmtId="4" fontId="31" fillId="16" borderId="41" xfId="0" applyNumberFormat="1" applyFont="1" applyFill="1" applyBorder="1" applyAlignment="1">
      <alignment horizontal="center" vertical="center"/>
    </xf>
    <xf numFmtId="0" fontId="31" fillId="16" borderId="42" xfId="0" applyFont="1" applyFill="1" applyBorder="1" applyAlignment="1">
      <alignment horizontal="center" vertical="center"/>
    </xf>
    <xf numFmtId="0" fontId="31" fillId="17" borderId="44" xfId="0" applyFont="1" applyFill="1" applyBorder="1" applyAlignment="1">
      <alignment horizontal="left" vertical="center" wrapText="1"/>
    </xf>
    <xf numFmtId="4" fontId="31" fillId="15" borderId="12" xfId="0" applyNumberFormat="1" applyFont="1" applyFill="1" applyBorder="1" applyAlignment="1">
      <alignment horizontal="center" vertical="center"/>
    </xf>
    <xf numFmtId="4" fontId="31" fillId="15" borderId="30" xfId="0" applyNumberFormat="1" applyFont="1" applyFill="1" applyBorder="1" applyAlignment="1">
      <alignment horizontal="center" vertical="center"/>
    </xf>
    <xf numFmtId="4" fontId="31" fillId="15" borderId="10" xfId="0" applyNumberFormat="1" applyFont="1" applyFill="1" applyBorder="1" applyAlignment="1">
      <alignment horizontal="center" vertical="center"/>
    </xf>
    <xf numFmtId="4" fontId="31" fillId="15" borderId="31" xfId="0" applyNumberFormat="1" applyFont="1" applyFill="1" applyBorder="1" applyAlignment="1">
      <alignment horizontal="center" vertical="center"/>
    </xf>
    <xf numFmtId="4" fontId="31" fillId="15" borderId="42" xfId="0" applyNumberFormat="1" applyFont="1" applyFill="1" applyBorder="1" applyAlignment="1">
      <alignment horizontal="center" vertical="center"/>
    </xf>
    <xf numFmtId="4" fontId="31" fillId="15" borderId="43" xfId="0" applyNumberFormat="1" applyFont="1" applyFill="1" applyBorder="1" applyAlignment="1">
      <alignment horizontal="center" vertical="center"/>
    </xf>
    <xf numFmtId="4" fontId="31" fillId="15" borderId="26" xfId="0" applyNumberFormat="1" applyFont="1" applyFill="1" applyBorder="1" applyAlignment="1">
      <alignment horizontal="center" vertical="center"/>
    </xf>
    <xf numFmtId="4" fontId="31" fillId="15" borderId="32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</cellXfs>
  <cellStyles count="71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Плохой" xfId="56" builtinId="27" customBuiltin="1"/>
    <cellStyle name="Плохой 2" xfId="57"/>
    <cellStyle name="Пояснение" xfId="58" builtinId="53" customBuiltin="1"/>
    <cellStyle name="Пояснение 2" xfId="59"/>
    <cellStyle name="Примечание" xfId="60" builtinId="10" customBuiltin="1"/>
    <cellStyle name="Примечание 2" xfId="61"/>
    <cellStyle name="Связанная ячейка" xfId="62" builtinId="24" customBuiltin="1"/>
    <cellStyle name="Связанная ячейка 2" xfId="63"/>
    <cellStyle name="Стиль 1" xfId="64"/>
    <cellStyle name="Текст предупреждения" xfId="65" builtinId="11" customBuiltin="1"/>
    <cellStyle name="Текст предупреждения 2" xfId="66"/>
    <cellStyle name="Финансовый 2" xfId="67"/>
    <cellStyle name="Финансовый 3" xfId="68"/>
    <cellStyle name="Хороший" xfId="69" builtinId="26" customBuiltin="1"/>
    <cellStyle name="Хороший 2" xfId="70"/>
  </cellStyles>
  <dxfs count="1">
    <dxf>
      <fill>
        <patternFill>
          <bgColor rgb="FFFFF575"/>
        </patternFill>
      </fill>
    </dxf>
  </dxfs>
  <tableStyles count="0" defaultTableStyle="TableStyleMedium9" defaultPivotStyle="PivotStyleLight16"/>
  <colors>
    <mruColors>
      <color rgb="FFFFF575"/>
      <color rgb="FFFFE9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88</xdr:row>
      <xdr:rowOff>19707</xdr:rowOff>
    </xdr:from>
    <xdr:to>
      <xdr:col>1</xdr:col>
      <xdr:colOff>819478</xdr:colOff>
      <xdr:row>88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6680638"/>
          <a:ext cx="1009978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91</xdr:row>
      <xdr:rowOff>9525</xdr:rowOff>
    </xdr:from>
    <xdr:to>
      <xdr:col>1</xdr:col>
      <xdr:colOff>1538654</xdr:colOff>
      <xdr:row>91</xdr:row>
      <xdr:rowOff>523875</xdr:rowOff>
    </xdr:to>
    <xdr:pic>
      <xdr:nvPicPr>
        <xdr:cNvPr id="4" name="Рисунок 3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409717"/>
          <a:ext cx="1812681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91</xdr:row>
      <xdr:rowOff>538656</xdr:rowOff>
    </xdr:from>
    <xdr:to>
      <xdr:col>1</xdr:col>
      <xdr:colOff>10183</xdr:colOff>
      <xdr:row>93</xdr:row>
      <xdr:rowOff>3942</xdr:rowOff>
    </xdr:to>
    <xdr:pic>
      <xdr:nvPicPr>
        <xdr:cNvPr id="8" name="Рисунок 7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7790794"/>
          <a:ext cx="180975" cy="273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93</xdr:row>
      <xdr:rowOff>32845</xdr:rowOff>
    </xdr:from>
    <xdr:to>
      <xdr:col>0</xdr:col>
      <xdr:colOff>292648</xdr:colOff>
      <xdr:row>94</xdr:row>
      <xdr:rowOff>16751</xdr:rowOff>
    </xdr:to>
    <xdr:pic>
      <xdr:nvPicPr>
        <xdr:cNvPr id="9" name="Рисунок 8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8092966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94</xdr:row>
      <xdr:rowOff>32845</xdr:rowOff>
    </xdr:from>
    <xdr:to>
      <xdr:col>1</xdr:col>
      <xdr:colOff>3614</xdr:colOff>
      <xdr:row>95</xdr:row>
      <xdr:rowOff>16751</xdr:rowOff>
    </xdr:to>
    <xdr:pic>
      <xdr:nvPicPr>
        <xdr:cNvPr id="10" name="Рисунок 9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829003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90</xdr:row>
      <xdr:rowOff>13138</xdr:rowOff>
    </xdr:from>
    <xdr:to>
      <xdr:col>0</xdr:col>
      <xdr:colOff>292647</xdr:colOff>
      <xdr:row>90</xdr:row>
      <xdr:rowOff>194113</xdr:rowOff>
    </xdr:to>
    <xdr:pic>
      <xdr:nvPicPr>
        <xdr:cNvPr id="11" name="Рисунок 10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7422931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abSelected="1" topLeftCell="A76" zoomScale="130" zoomScaleNormal="130" zoomScaleSheetLayoutView="100" workbookViewId="0">
      <selection activeCell="O3" sqref="O3"/>
    </sheetView>
  </sheetViews>
  <sheetFormatPr defaultRowHeight="12.75" x14ac:dyDescent="0.2"/>
  <cols>
    <col min="1" max="1" width="4.42578125" customWidth="1"/>
    <col min="2" max="2" width="23.85546875" customWidth="1"/>
    <col min="3" max="3" width="9.7109375" customWidth="1"/>
    <col min="4" max="5" width="11.140625" customWidth="1"/>
    <col min="10" max="10" width="7.85546875" customWidth="1"/>
    <col min="11" max="11" width="13.5703125" customWidth="1"/>
  </cols>
  <sheetData>
    <row r="1" spans="1:11" s="1" customFormat="1" ht="15.75" x14ac:dyDescent="0.25">
      <c r="D1" s="3" t="s">
        <v>0</v>
      </c>
    </row>
    <row r="2" spans="1:11" s="1" customFormat="1" ht="15.75" x14ac:dyDescent="0.25">
      <c r="C2" s="44" t="s">
        <v>107</v>
      </c>
      <c r="D2" s="44"/>
      <c r="E2" s="44"/>
      <c r="F2" s="44"/>
      <c r="G2" s="44"/>
      <c r="H2" s="44"/>
      <c r="I2" s="44"/>
    </row>
    <row r="3" spans="1:11" s="2" customFormat="1" ht="129" customHeight="1" thickBot="1" x14ac:dyDescent="0.25">
      <c r="A3" s="50" t="s">
        <v>19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s="1" customFormat="1" ht="16.5" hidden="1" thickBot="1" x14ac:dyDescent="0.3"/>
    <row r="5" spans="1:11" s="13" customFormat="1" ht="90" thickBot="1" x14ac:dyDescent="0.25">
      <c r="A5" s="16" t="s">
        <v>1</v>
      </c>
      <c r="B5" s="36" t="s">
        <v>2</v>
      </c>
      <c r="C5" s="25" t="s">
        <v>21</v>
      </c>
      <c r="D5" s="26" t="s">
        <v>22</v>
      </c>
      <c r="E5" s="31" t="s">
        <v>23</v>
      </c>
      <c r="F5" s="32" t="s">
        <v>3</v>
      </c>
      <c r="G5" s="27" t="s">
        <v>9</v>
      </c>
      <c r="H5" s="26" t="s">
        <v>4</v>
      </c>
      <c r="I5" s="26" t="s">
        <v>5</v>
      </c>
      <c r="J5" s="26" t="s">
        <v>6</v>
      </c>
      <c r="K5" s="43" t="s">
        <v>104</v>
      </c>
    </row>
    <row r="6" spans="1:11" s="1" customFormat="1" ht="36" x14ac:dyDescent="0.25">
      <c r="A6" s="37">
        <v>1</v>
      </c>
      <c r="B6" s="38" t="s">
        <v>20</v>
      </c>
      <c r="C6" s="18">
        <v>79471.23</v>
      </c>
      <c r="D6" s="57">
        <v>82054.039999999994</v>
      </c>
      <c r="E6" s="58">
        <v>83444.789999999994</v>
      </c>
      <c r="F6" s="33">
        <f t="shared" ref="F6:F7" si="0">ROUND(SUM(C6:E6)/COUNT(C6:E6), 2)</f>
        <v>81656.69</v>
      </c>
      <c r="G6" s="28">
        <f>_xlfn.STDEV.S(C6:E6)</f>
        <v>2016.3610842389635</v>
      </c>
      <c r="H6" s="19">
        <f t="shared" ref="H6:H7" si="1">(G6/F6)*100</f>
        <v>2.4693152321493361</v>
      </c>
      <c r="I6" s="20" t="s">
        <v>7</v>
      </c>
      <c r="J6" s="20">
        <v>1</v>
      </c>
      <c r="K6" s="21">
        <f>C6*J6</f>
        <v>79471.23</v>
      </c>
    </row>
    <row r="7" spans="1:11" s="1" customFormat="1" ht="96" x14ac:dyDescent="0.25">
      <c r="A7" s="9">
        <v>2</v>
      </c>
      <c r="B7" s="39" t="s">
        <v>24</v>
      </c>
      <c r="C7" s="14">
        <v>722.47</v>
      </c>
      <c r="D7" s="59">
        <v>745.95</v>
      </c>
      <c r="E7" s="60">
        <v>758.59</v>
      </c>
      <c r="F7" s="34">
        <f t="shared" si="0"/>
        <v>742.34</v>
      </c>
      <c r="G7" s="29">
        <f t="shared" ref="G7:G84" si="2">_xlfn.STDEV.S(C7:E7)</f>
        <v>18.329095267724849</v>
      </c>
      <c r="H7" s="15">
        <f t="shared" si="1"/>
        <v>2.4690970805459558</v>
      </c>
      <c r="I7" s="11" t="s">
        <v>7</v>
      </c>
      <c r="J7" s="11">
        <v>1</v>
      </c>
      <c r="K7" s="12">
        <f>C7*J7</f>
        <v>722.47</v>
      </c>
    </row>
    <row r="8" spans="1:11" s="1" customFormat="1" ht="48" x14ac:dyDescent="0.25">
      <c r="A8" s="9">
        <v>3</v>
      </c>
      <c r="B8" s="39" t="s">
        <v>25</v>
      </c>
      <c r="C8" s="14">
        <v>1605.48</v>
      </c>
      <c r="D8" s="59">
        <v>1657.66</v>
      </c>
      <c r="E8" s="60">
        <v>1685.75</v>
      </c>
      <c r="F8" s="34">
        <f>ROUND(SUM(C8:E8)/COUNT(C8:E8), 2)</f>
        <v>1649.63</v>
      </c>
      <c r="G8" s="29">
        <f t="shared" si="2"/>
        <v>40.733019775116105</v>
      </c>
      <c r="H8" s="15">
        <f t="shared" ref="H8:H9" si="3">(G8/F8)*100</f>
        <v>2.469221569389263</v>
      </c>
      <c r="I8" s="11" t="s">
        <v>7</v>
      </c>
      <c r="J8" s="11">
        <v>1</v>
      </c>
      <c r="K8" s="12">
        <f>C8*J8</f>
        <v>1605.48</v>
      </c>
    </row>
    <row r="9" spans="1:11" s="1" customFormat="1" ht="24" x14ac:dyDescent="0.25">
      <c r="A9" s="9">
        <v>4</v>
      </c>
      <c r="B9" s="39" t="s">
        <v>26</v>
      </c>
      <c r="C9" s="14">
        <v>1605.48</v>
      </c>
      <c r="D9" s="59">
        <v>1657.66</v>
      </c>
      <c r="E9" s="60">
        <v>1685.75</v>
      </c>
      <c r="F9" s="34">
        <f t="shared" ref="F9" si="4">ROUND(SUM(C9:E9)/COUNT(C9:E9), 2)</f>
        <v>1649.63</v>
      </c>
      <c r="G9" s="29">
        <f t="shared" si="2"/>
        <v>40.733019775116105</v>
      </c>
      <c r="H9" s="15">
        <f t="shared" si="3"/>
        <v>2.469221569389263</v>
      </c>
      <c r="I9" s="11" t="s">
        <v>7</v>
      </c>
      <c r="J9" s="11">
        <v>1</v>
      </c>
      <c r="K9" s="12">
        <f>C9*J9</f>
        <v>1605.48</v>
      </c>
    </row>
    <row r="10" spans="1:11" s="1" customFormat="1" ht="36" x14ac:dyDescent="0.25">
      <c r="A10" s="9">
        <v>5</v>
      </c>
      <c r="B10" s="39" t="s">
        <v>27</v>
      </c>
      <c r="C10" s="14">
        <v>1605.48</v>
      </c>
      <c r="D10" s="59">
        <v>1657.66</v>
      </c>
      <c r="E10" s="60">
        <v>1685.75</v>
      </c>
      <c r="F10" s="34">
        <f t="shared" ref="F10:F84" si="5">ROUND(SUM(C10:E10)/COUNT(C10:E10), 2)</f>
        <v>1649.63</v>
      </c>
      <c r="G10" s="29">
        <f t="shared" si="2"/>
        <v>40.733019775116105</v>
      </c>
      <c r="H10" s="15">
        <f>(G10/F10)*100</f>
        <v>2.469221569389263</v>
      </c>
      <c r="I10" s="11" t="s">
        <v>7</v>
      </c>
      <c r="J10" s="11">
        <v>1</v>
      </c>
      <c r="K10" s="12">
        <f>C10*J10</f>
        <v>1605.48</v>
      </c>
    </row>
    <row r="11" spans="1:11" s="1" customFormat="1" ht="36" x14ac:dyDescent="0.25">
      <c r="A11" s="9">
        <v>6</v>
      </c>
      <c r="B11" s="39" t="s">
        <v>28</v>
      </c>
      <c r="C11" s="14">
        <v>1605.48</v>
      </c>
      <c r="D11" s="59">
        <v>1657.66</v>
      </c>
      <c r="E11" s="60">
        <v>1685.75</v>
      </c>
      <c r="F11" s="34">
        <f t="shared" si="5"/>
        <v>1649.63</v>
      </c>
      <c r="G11" s="29">
        <f t="shared" si="2"/>
        <v>40.733019775116105</v>
      </c>
      <c r="H11" s="15">
        <f t="shared" ref="H11:H84" si="6">(G11/F11)*100</f>
        <v>2.469221569389263</v>
      </c>
      <c r="I11" s="11" t="s">
        <v>7</v>
      </c>
      <c r="J11" s="11">
        <v>1</v>
      </c>
      <c r="K11" s="12">
        <f>C11*J11</f>
        <v>1605.48</v>
      </c>
    </row>
    <row r="12" spans="1:11" s="1" customFormat="1" ht="36" x14ac:dyDescent="0.25">
      <c r="A12" s="9">
        <v>7</v>
      </c>
      <c r="B12" s="39" t="s">
        <v>29</v>
      </c>
      <c r="C12" s="14">
        <v>1605.48</v>
      </c>
      <c r="D12" s="59">
        <v>1657.66</v>
      </c>
      <c r="E12" s="60">
        <v>1685.75</v>
      </c>
      <c r="F12" s="34">
        <f t="shared" si="5"/>
        <v>1649.63</v>
      </c>
      <c r="G12" s="29">
        <f t="shared" si="2"/>
        <v>40.733019775116105</v>
      </c>
      <c r="H12" s="15">
        <f t="shared" si="6"/>
        <v>2.469221569389263</v>
      </c>
      <c r="I12" s="11" t="s">
        <v>7</v>
      </c>
      <c r="J12" s="11">
        <v>1</v>
      </c>
      <c r="K12" s="12">
        <f>C12*J12</f>
        <v>1605.48</v>
      </c>
    </row>
    <row r="13" spans="1:11" s="1" customFormat="1" ht="84" x14ac:dyDescent="0.25">
      <c r="A13" s="9">
        <v>8</v>
      </c>
      <c r="B13" s="39" t="s">
        <v>30</v>
      </c>
      <c r="C13" s="14">
        <v>2006.53</v>
      </c>
      <c r="D13" s="59">
        <v>2071.7399999999998</v>
      </c>
      <c r="E13" s="60">
        <v>2106.86</v>
      </c>
      <c r="F13" s="34">
        <f t="shared" si="5"/>
        <v>2061.71</v>
      </c>
      <c r="G13" s="29">
        <f t="shared" si="2"/>
        <v>50.911471202470722</v>
      </c>
      <c r="H13" s="15">
        <f t="shared" si="6"/>
        <v>2.4693808150744152</v>
      </c>
      <c r="I13" s="11" t="s">
        <v>7</v>
      </c>
      <c r="J13" s="11">
        <v>1</v>
      </c>
      <c r="K13" s="12">
        <f>C13*J13</f>
        <v>2006.53</v>
      </c>
    </row>
    <row r="14" spans="1:11" s="1" customFormat="1" ht="72" x14ac:dyDescent="0.25">
      <c r="A14" s="9">
        <v>9</v>
      </c>
      <c r="B14" s="39" t="s">
        <v>31</v>
      </c>
      <c r="C14" s="14">
        <v>2006.53</v>
      </c>
      <c r="D14" s="59">
        <v>2071.7399999999998</v>
      </c>
      <c r="E14" s="60">
        <v>2106.86</v>
      </c>
      <c r="F14" s="34">
        <f t="shared" si="5"/>
        <v>2061.71</v>
      </c>
      <c r="G14" s="29">
        <f t="shared" si="2"/>
        <v>50.911471202470722</v>
      </c>
      <c r="H14" s="15">
        <f t="shared" si="6"/>
        <v>2.4693808150744152</v>
      </c>
      <c r="I14" s="11" t="s">
        <v>7</v>
      </c>
      <c r="J14" s="11">
        <v>1</v>
      </c>
      <c r="K14" s="12">
        <f>C14*J14</f>
        <v>2006.53</v>
      </c>
    </row>
    <row r="15" spans="1:11" s="1" customFormat="1" ht="72" x14ac:dyDescent="0.25">
      <c r="A15" s="9">
        <v>10</v>
      </c>
      <c r="B15" s="39" t="s">
        <v>32</v>
      </c>
      <c r="C15" s="14">
        <v>1766.03</v>
      </c>
      <c r="D15" s="59">
        <v>1823.43</v>
      </c>
      <c r="E15" s="60">
        <v>1854.33</v>
      </c>
      <c r="F15" s="34">
        <f t="shared" si="5"/>
        <v>1814.6</v>
      </c>
      <c r="G15" s="29">
        <f t="shared" si="2"/>
        <v>44.807849014802443</v>
      </c>
      <c r="H15" s="15">
        <f t="shared" si="6"/>
        <v>2.4692962093465471</v>
      </c>
      <c r="I15" s="11" t="s">
        <v>7</v>
      </c>
      <c r="J15" s="11">
        <v>1</v>
      </c>
      <c r="K15" s="12">
        <f>C15*J15</f>
        <v>1766.03</v>
      </c>
    </row>
    <row r="16" spans="1:11" s="1" customFormat="1" ht="60" x14ac:dyDescent="0.25">
      <c r="A16" s="9">
        <v>11</v>
      </c>
      <c r="B16" s="39" t="s">
        <v>33</v>
      </c>
      <c r="C16" s="14">
        <v>1605.48</v>
      </c>
      <c r="D16" s="59">
        <v>1657.66</v>
      </c>
      <c r="E16" s="60">
        <v>1685.75</v>
      </c>
      <c r="F16" s="34">
        <f t="shared" si="5"/>
        <v>1649.63</v>
      </c>
      <c r="G16" s="29">
        <f t="shared" si="2"/>
        <v>40.733019775116105</v>
      </c>
      <c r="H16" s="15">
        <f t="shared" si="6"/>
        <v>2.469221569389263</v>
      </c>
      <c r="I16" s="11" t="s">
        <v>7</v>
      </c>
      <c r="J16" s="11">
        <v>1</v>
      </c>
      <c r="K16" s="12">
        <f>C16*J16</f>
        <v>1605.48</v>
      </c>
    </row>
    <row r="17" spans="1:11" s="1" customFormat="1" ht="84" x14ac:dyDescent="0.25">
      <c r="A17" s="52">
        <v>12</v>
      </c>
      <c r="B17" s="53" t="s">
        <v>34</v>
      </c>
      <c r="C17" s="54">
        <v>802.42</v>
      </c>
      <c r="D17" s="61">
        <v>828.5</v>
      </c>
      <c r="E17" s="62">
        <v>842.54</v>
      </c>
      <c r="F17" s="34">
        <f t="shared" si="5"/>
        <v>824.49</v>
      </c>
      <c r="G17" s="29">
        <f t="shared" si="2"/>
        <v>20.358873577222624</v>
      </c>
      <c r="H17" s="15">
        <f t="shared" si="6"/>
        <v>2.4692687088045489</v>
      </c>
      <c r="I17" s="55" t="s">
        <v>7</v>
      </c>
      <c r="J17" s="55">
        <v>1</v>
      </c>
      <c r="K17" s="12">
        <f>C17*J17</f>
        <v>802.42</v>
      </c>
    </row>
    <row r="18" spans="1:11" s="1" customFormat="1" ht="60.75" thickBot="1" x14ac:dyDescent="0.3">
      <c r="A18" s="52">
        <v>13</v>
      </c>
      <c r="B18" s="53" t="s">
        <v>35</v>
      </c>
      <c r="C18" s="54">
        <v>1605.48</v>
      </c>
      <c r="D18" s="61">
        <v>1657.66</v>
      </c>
      <c r="E18" s="62">
        <v>1685.75</v>
      </c>
      <c r="F18" s="34">
        <f t="shared" si="5"/>
        <v>1649.63</v>
      </c>
      <c r="G18" s="29">
        <f t="shared" si="2"/>
        <v>40.733019775116105</v>
      </c>
      <c r="H18" s="15">
        <f t="shared" si="6"/>
        <v>2.469221569389263</v>
      </c>
      <c r="I18" s="23" t="s">
        <v>7</v>
      </c>
      <c r="J18" s="55">
        <v>1</v>
      </c>
      <c r="K18" s="12">
        <f>C18*J18</f>
        <v>1605.48</v>
      </c>
    </row>
    <row r="19" spans="1:11" s="1" customFormat="1" ht="48.75" thickBot="1" x14ac:dyDescent="0.3">
      <c r="A19" s="52">
        <v>14</v>
      </c>
      <c r="B19" s="53" t="s">
        <v>36</v>
      </c>
      <c r="C19" s="54">
        <v>1605.48</v>
      </c>
      <c r="D19" s="61">
        <v>1657.66</v>
      </c>
      <c r="E19" s="62">
        <v>1685.75</v>
      </c>
      <c r="F19" s="34">
        <f t="shared" si="5"/>
        <v>1649.63</v>
      </c>
      <c r="G19" s="29">
        <f t="shared" si="2"/>
        <v>40.733019775116105</v>
      </c>
      <c r="H19" s="15">
        <f t="shared" si="6"/>
        <v>2.469221569389263</v>
      </c>
      <c r="I19" s="23" t="s">
        <v>7</v>
      </c>
      <c r="J19" s="55">
        <v>1</v>
      </c>
      <c r="K19" s="12">
        <f>C19*J19</f>
        <v>1605.48</v>
      </c>
    </row>
    <row r="20" spans="1:11" s="1" customFormat="1" ht="36.75" thickBot="1" x14ac:dyDescent="0.3">
      <c r="A20" s="52">
        <v>15</v>
      </c>
      <c r="B20" s="53" t="s">
        <v>37</v>
      </c>
      <c r="C20" s="54">
        <v>802.42</v>
      </c>
      <c r="D20" s="61">
        <v>828.5</v>
      </c>
      <c r="E20" s="62">
        <v>842.54</v>
      </c>
      <c r="F20" s="34">
        <f t="shared" si="5"/>
        <v>824.49</v>
      </c>
      <c r="G20" s="29">
        <f t="shared" si="2"/>
        <v>20.358873577222624</v>
      </c>
      <c r="H20" s="15">
        <f t="shared" si="6"/>
        <v>2.4692687088045489</v>
      </c>
      <c r="I20" s="23" t="s">
        <v>7</v>
      </c>
      <c r="J20" s="55">
        <v>1</v>
      </c>
      <c r="K20" s="12">
        <f>C20*J20</f>
        <v>802.42</v>
      </c>
    </row>
    <row r="21" spans="1:11" s="1" customFormat="1" ht="60.75" thickBot="1" x14ac:dyDescent="0.3">
      <c r="A21" s="52">
        <v>16</v>
      </c>
      <c r="B21" s="53" t="s">
        <v>38</v>
      </c>
      <c r="C21" s="54">
        <v>1203.6300000000001</v>
      </c>
      <c r="D21" s="61">
        <v>1242.75</v>
      </c>
      <c r="E21" s="62">
        <v>1263.81</v>
      </c>
      <c r="F21" s="34">
        <f t="shared" si="5"/>
        <v>1236.73</v>
      </c>
      <c r="G21" s="29">
        <f t="shared" si="2"/>
        <v>30.538310365833844</v>
      </c>
      <c r="H21" s="15">
        <f t="shared" si="6"/>
        <v>2.469278691859488</v>
      </c>
      <c r="I21" s="23" t="s">
        <v>7</v>
      </c>
      <c r="J21" s="55">
        <v>1</v>
      </c>
      <c r="K21" s="12">
        <f>C21*J21</f>
        <v>1203.6300000000001</v>
      </c>
    </row>
    <row r="22" spans="1:11" s="1" customFormat="1" ht="72.75" thickBot="1" x14ac:dyDescent="0.3">
      <c r="A22" s="52">
        <v>17</v>
      </c>
      <c r="B22" s="53" t="s">
        <v>39</v>
      </c>
      <c r="C22" s="54">
        <v>1390.75</v>
      </c>
      <c r="D22" s="61">
        <v>1435.95</v>
      </c>
      <c r="E22" s="62">
        <v>1460.29</v>
      </c>
      <c r="F22" s="34">
        <f t="shared" si="5"/>
        <v>1429</v>
      </c>
      <c r="G22" s="29">
        <f t="shared" si="2"/>
        <v>35.287597443483349</v>
      </c>
      <c r="H22" s="15">
        <f t="shared" si="6"/>
        <v>2.4693910037427118</v>
      </c>
      <c r="I22" s="23" t="s">
        <v>7</v>
      </c>
      <c r="J22" s="55">
        <v>1</v>
      </c>
      <c r="K22" s="12">
        <f>C22*J22</f>
        <v>1390.75</v>
      </c>
    </row>
    <row r="23" spans="1:11" s="1" customFormat="1" ht="36.75" thickBot="1" x14ac:dyDescent="0.3">
      <c r="A23" s="52">
        <v>18</v>
      </c>
      <c r="B23" s="53" t="s">
        <v>40</v>
      </c>
      <c r="C23" s="54">
        <v>9632.8799999999992</v>
      </c>
      <c r="D23" s="61">
        <v>9945.9500000000007</v>
      </c>
      <c r="E23" s="62">
        <v>10144.52</v>
      </c>
      <c r="F23" s="34">
        <f t="shared" si="5"/>
        <v>9907.7800000000007</v>
      </c>
      <c r="G23" s="29">
        <f t="shared" si="2"/>
        <v>257.94649296575767</v>
      </c>
      <c r="H23" s="15">
        <f t="shared" si="6"/>
        <v>2.60347416843892</v>
      </c>
      <c r="I23" s="23" t="s">
        <v>7</v>
      </c>
      <c r="J23" s="55">
        <v>1</v>
      </c>
      <c r="K23" s="12">
        <f>C23*J23</f>
        <v>9632.8799999999992</v>
      </c>
    </row>
    <row r="24" spans="1:11" s="1" customFormat="1" ht="60.75" thickBot="1" x14ac:dyDescent="0.3">
      <c r="A24" s="52">
        <v>19</v>
      </c>
      <c r="B24" s="53" t="s">
        <v>41</v>
      </c>
      <c r="C24" s="54">
        <v>1605.48</v>
      </c>
      <c r="D24" s="61">
        <v>1657.66</v>
      </c>
      <c r="E24" s="62">
        <v>1685.75</v>
      </c>
      <c r="F24" s="34">
        <f t="shared" si="5"/>
        <v>1649.63</v>
      </c>
      <c r="G24" s="29">
        <f t="shared" si="2"/>
        <v>40.733019775116105</v>
      </c>
      <c r="H24" s="15">
        <f t="shared" si="6"/>
        <v>2.469221569389263</v>
      </c>
      <c r="I24" s="23" t="s">
        <v>7</v>
      </c>
      <c r="J24" s="55">
        <v>1</v>
      </c>
      <c r="K24" s="12">
        <f>C24*J24</f>
        <v>1605.48</v>
      </c>
    </row>
    <row r="25" spans="1:11" s="1" customFormat="1" ht="36.75" thickBot="1" x14ac:dyDescent="0.3">
      <c r="A25" s="52">
        <v>20</v>
      </c>
      <c r="B25" s="53" t="s">
        <v>42</v>
      </c>
      <c r="C25" s="54">
        <v>802.42</v>
      </c>
      <c r="D25" s="61">
        <v>828.5</v>
      </c>
      <c r="E25" s="62">
        <v>842.54</v>
      </c>
      <c r="F25" s="34">
        <f t="shared" si="5"/>
        <v>824.49</v>
      </c>
      <c r="G25" s="29">
        <f t="shared" si="2"/>
        <v>20.358873577222624</v>
      </c>
      <c r="H25" s="15">
        <f t="shared" si="6"/>
        <v>2.4692687088045489</v>
      </c>
      <c r="I25" s="23" t="s">
        <v>7</v>
      </c>
      <c r="J25" s="55">
        <v>1</v>
      </c>
      <c r="K25" s="12">
        <f>C25*J25</f>
        <v>802.42</v>
      </c>
    </row>
    <row r="26" spans="1:11" s="1" customFormat="1" ht="48.75" thickBot="1" x14ac:dyDescent="0.3">
      <c r="A26" s="52">
        <v>21</v>
      </c>
      <c r="B26" s="53" t="s">
        <v>43</v>
      </c>
      <c r="C26" s="54">
        <v>1605.48</v>
      </c>
      <c r="D26" s="61">
        <v>1657.66</v>
      </c>
      <c r="E26" s="62">
        <v>1685.75</v>
      </c>
      <c r="F26" s="34">
        <f t="shared" si="5"/>
        <v>1649.63</v>
      </c>
      <c r="G26" s="29">
        <f t="shared" si="2"/>
        <v>40.733019775116105</v>
      </c>
      <c r="H26" s="15">
        <f t="shared" si="6"/>
        <v>2.469221569389263</v>
      </c>
      <c r="I26" s="23" t="s">
        <v>7</v>
      </c>
      <c r="J26" s="55">
        <v>1</v>
      </c>
      <c r="K26" s="12">
        <f>C26*J26</f>
        <v>1605.48</v>
      </c>
    </row>
    <row r="27" spans="1:11" s="1" customFormat="1" ht="60.75" thickBot="1" x14ac:dyDescent="0.3">
      <c r="A27" s="52">
        <v>22</v>
      </c>
      <c r="B27" s="53" t="s">
        <v>44</v>
      </c>
      <c r="C27" s="54">
        <v>1203.6300000000001</v>
      </c>
      <c r="D27" s="61">
        <v>1242.75</v>
      </c>
      <c r="E27" s="62">
        <v>1263.81</v>
      </c>
      <c r="F27" s="34">
        <f t="shared" si="5"/>
        <v>1236.73</v>
      </c>
      <c r="G27" s="29">
        <f t="shared" si="2"/>
        <v>30.538310365833844</v>
      </c>
      <c r="H27" s="15">
        <f t="shared" si="6"/>
        <v>2.469278691859488</v>
      </c>
      <c r="I27" s="23" t="s">
        <v>7</v>
      </c>
      <c r="J27" s="55">
        <v>1</v>
      </c>
      <c r="K27" s="12">
        <f>C27*J27</f>
        <v>1203.6300000000001</v>
      </c>
    </row>
    <row r="28" spans="1:11" s="1" customFormat="1" ht="144.75" thickBot="1" x14ac:dyDescent="0.3">
      <c r="A28" s="52">
        <v>23</v>
      </c>
      <c r="B28" s="53" t="s">
        <v>45</v>
      </c>
      <c r="C28" s="54">
        <v>2006.53</v>
      </c>
      <c r="D28" s="61">
        <v>2071.7399999999998</v>
      </c>
      <c r="E28" s="62">
        <v>2106.86</v>
      </c>
      <c r="F28" s="34">
        <f t="shared" si="5"/>
        <v>2061.71</v>
      </c>
      <c r="G28" s="29">
        <f t="shared" si="2"/>
        <v>50.911471202470722</v>
      </c>
      <c r="H28" s="15">
        <f t="shared" si="6"/>
        <v>2.4693808150744152</v>
      </c>
      <c r="I28" s="23" t="s">
        <v>7</v>
      </c>
      <c r="J28" s="55">
        <v>1</v>
      </c>
      <c r="K28" s="12">
        <f>C28*J28</f>
        <v>2006.53</v>
      </c>
    </row>
    <row r="29" spans="1:11" s="1" customFormat="1" ht="60.75" thickBot="1" x14ac:dyDescent="0.3">
      <c r="A29" s="52">
        <v>24</v>
      </c>
      <c r="B29" s="53" t="s">
        <v>46</v>
      </c>
      <c r="C29" s="54">
        <v>1605.48</v>
      </c>
      <c r="D29" s="61">
        <v>1657.66</v>
      </c>
      <c r="E29" s="62">
        <v>1685.75</v>
      </c>
      <c r="F29" s="34">
        <f t="shared" si="5"/>
        <v>1649.63</v>
      </c>
      <c r="G29" s="29">
        <f t="shared" si="2"/>
        <v>40.733019775116105</v>
      </c>
      <c r="H29" s="15">
        <f t="shared" si="6"/>
        <v>2.469221569389263</v>
      </c>
      <c r="I29" s="23" t="s">
        <v>7</v>
      </c>
      <c r="J29" s="55">
        <v>1</v>
      </c>
      <c r="K29" s="12">
        <f>C29*J29</f>
        <v>1605.48</v>
      </c>
    </row>
    <row r="30" spans="1:11" s="1" customFormat="1" ht="36.75" thickBot="1" x14ac:dyDescent="0.3">
      <c r="A30" s="52">
        <v>25</v>
      </c>
      <c r="B30" s="53" t="s">
        <v>47</v>
      </c>
      <c r="C30" s="54">
        <v>1203.6300000000001</v>
      </c>
      <c r="D30" s="61">
        <v>1242.75</v>
      </c>
      <c r="E30" s="62">
        <v>1263.81</v>
      </c>
      <c r="F30" s="34">
        <f t="shared" si="5"/>
        <v>1236.73</v>
      </c>
      <c r="G30" s="29">
        <f t="shared" si="2"/>
        <v>30.538310365833844</v>
      </c>
      <c r="H30" s="15">
        <f t="shared" si="6"/>
        <v>2.469278691859488</v>
      </c>
      <c r="I30" s="23" t="s">
        <v>7</v>
      </c>
      <c r="J30" s="55">
        <v>1</v>
      </c>
      <c r="K30" s="12">
        <f>C30*J30</f>
        <v>1203.6300000000001</v>
      </c>
    </row>
    <row r="31" spans="1:11" s="1" customFormat="1" ht="36.75" thickBot="1" x14ac:dyDescent="0.3">
      <c r="A31" s="52">
        <v>26</v>
      </c>
      <c r="B31" s="53" t="s">
        <v>48</v>
      </c>
      <c r="C31" s="54">
        <v>4816.4399999999996</v>
      </c>
      <c r="D31" s="61">
        <v>4972.97</v>
      </c>
      <c r="E31" s="62">
        <v>5057.26</v>
      </c>
      <c r="F31" s="34">
        <f t="shared" si="5"/>
        <v>4948.8900000000003</v>
      </c>
      <c r="G31" s="29">
        <f t="shared" si="2"/>
        <v>122.20250774840949</v>
      </c>
      <c r="H31" s="15">
        <f t="shared" si="6"/>
        <v>2.4692912501269877</v>
      </c>
      <c r="I31" s="23" t="s">
        <v>7</v>
      </c>
      <c r="J31" s="55">
        <v>1</v>
      </c>
      <c r="K31" s="12">
        <f>C31*J31</f>
        <v>4816.4399999999996</v>
      </c>
    </row>
    <row r="32" spans="1:11" s="1" customFormat="1" ht="36.75" thickBot="1" x14ac:dyDescent="0.3">
      <c r="A32" s="52">
        <v>27</v>
      </c>
      <c r="B32" s="53" t="s">
        <v>49</v>
      </c>
      <c r="C32" s="54">
        <v>1846.3</v>
      </c>
      <c r="D32" s="61">
        <v>1906.3</v>
      </c>
      <c r="E32" s="62">
        <v>1938.62</v>
      </c>
      <c r="F32" s="34">
        <f t="shared" si="5"/>
        <v>1897.07</v>
      </c>
      <c r="G32" s="29">
        <f t="shared" si="2"/>
        <v>46.846495422105278</v>
      </c>
      <c r="H32" s="15">
        <f t="shared" si="6"/>
        <v>2.469413117180983</v>
      </c>
      <c r="I32" s="23" t="s">
        <v>7</v>
      </c>
      <c r="J32" s="55">
        <v>1</v>
      </c>
      <c r="K32" s="12">
        <f>C32*J32</f>
        <v>1846.3</v>
      </c>
    </row>
    <row r="33" spans="1:11" s="1" customFormat="1" ht="36.75" thickBot="1" x14ac:dyDescent="0.3">
      <c r="A33" s="52">
        <v>28</v>
      </c>
      <c r="B33" s="53" t="s">
        <v>50</v>
      </c>
      <c r="C33" s="54">
        <v>1284.3800000000001</v>
      </c>
      <c r="D33" s="61">
        <v>1326.12</v>
      </c>
      <c r="E33" s="62">
        <v>1348.6</v>
      </c>
      <c r="F33" s="34">
        <f t="shared" si="5"/>
        <v>1319.7</v>
      </c>
      <c r="G33" s="29">
        <f t="shared" si="2"/>
        <v>32.587795261416396</v>
      </c>
      <c r="H33" s="15">
        <f t="shared" si="6"/>
        <v>2.4693335804664995</v>
      </c>
      <c r="I33" s="23" t="s">
        <v>7</v>
      </c>
      <c r="J33" s="55">
        <v>1</v>
      </c>
      <c r="K33" s="12">
        <f>C33*J33</f>
        <v>1284.3800000000001</v>
      </c>
    </row>
    <row r="34" spans="1:11" s="1" customFormat="1" ht="48.75" thickBot="1" x14ac:dyDescent="0.3">
      <c r="A34" s="52">
        <v>29</v>
      </c>
      <c r="B34" s="53" t="s">
        <v>51</v>
      </c>
      <c r="C34" s="54">
        <v>1203.6300000000001</v>
      </c>
      <c r="D34" s="61">
        <v>1242.75</v>
      </c>
      <c r="E34" s="62">
        <v>1263.81</v>
      </c>
      <c r="F34" s="34">
        <f t="shared" si="5"/>
        <v>1236.73</v>
      </c>
      <c r="G34" s="29">
        <f t="shared" si="2"/>
        <v>30.538310365833844</v>
      </c>
      <c r="H34" s="15">
        <f t="shared" si="6"/>
        <v>2.469278691859488</v>
      </c>
      <c r="I34" s="23" t="s">
        <v>7</v>
      </c>
      <c r="J34" s="55">
        <v>1</v>
      </c>
      <c r="K34" s="12">
        <f>C34*J34</f>
        <v>1203.6300000000001</v>
      </c>
    </row>
    <row r="35" spans="1:11" s="1" customFormat="1" ht="72.75" thickBot="1" x14ac:dyDescent="0.3">
      <c r="A35" s="52">
        <v>30</v>
      </c>
      <c r="B35" s="53" t="s">
        <v>52</v>
      </c>
      <c r="C35" s="54">
        <v>1605.48</v>
      </c>
      <c r="D35" s="61">
        <v>1657.66</v>
      </c>
      <c r="E35" s="62">
        <v>1685.75</v>
      </c>
      <c r="F35" s="34">
        <f t="shared" si="5"/>
        <v>1649.63</v>
      </c>
      <c r="G35" s="29">
        <f t="shared" si="2"/>
        <v>40.733019775116105</v>
      </c>
      <c r="H35" s="15">
        <f t="shared" si="6"/>
        <v>2.469221569389263</v>
      </c>
      <c r="I35" s="23" t="s">
        <v>7</v>
      </c>
      <c r="J35" s="55">
        <v>1</v>
      </c>
      <c r="K35" s="12">
        <f>C35*J35</f>
        <v>1605.48</v>
      </c>
    </row>
    <row r="36" spans="1:11" s="1" customFormat="1" ht="72.75" thickBot="1" x14ac:dyDescent="0.3">
      <c r="A36" s="52">
        <v>31</v>
      </c>
      <c r="B36" s="53" t="s">
        <v>53</v>
      </c>
      <c r="C36" s="54">
        <v>1605.48</v>
      </c>
      <c r="D36" s="61">
        <v>1657.66</v>
      </c>
      <c r="E36" s="62">
        <v>1685.75</v>
      </c>
      <c r="F36" s="34">
        <f t="shared" si="5"/>
        <v>1649.63</v>
      </c>
      <c r="G36" s="29">
        <f t="shared" si="2"/>
        <v>40.733019775116105</v>
      </c>
      <c r="H36" s="15">
        <f t="shared" si="6"/>
        <v>2.469221569389263</v>
      </c>
      <c r="I36" s="23" t="s">
        <v>7</v>
      </c>
      <c r="J36" s="55">
        <v>1</v>
      </c>
      <c r="K36" s="12">
        <f>C36*J36</f>
        <v>1605.48</v>
      </c>
    </row>
    <row r="37" spans="1:11" s="1" customFormat="1" ht="36.75" thickBot="1" x14ac:dyDescent="0.3">
      <c r="A37" s="52">
        <v>32</v>
      </c>
      <c r="B37" s="53" t="s">
        <v>54</v>
      </c>
      <c r="C37" s="54">
        <v>1605.48</v>
      </c>
      <c r="D37" s="61">
        <v>1657.66</v>
      </c>
      <c r="E37" s="62">
        <v>1685.75</v>
      </c>
      <c r="F37" s="34">
        <f t="shared" si="5"/>
        <v>1649.63</v>
      </c>
      <c r="G37" s="29">
        <f t="shared" si="2"/>
        <v>40.733019775116105</v>
      </c>
      <c r="H37" s="15">
        <f t="shared" si="6"/>
        <v>2.469221569389263</v>
      </c>
      <c r="I37" s="23" t="s">
        <v>7</v>
      </c>
      <c r="J37" s="55">
        <v>1</v>
      </c>
      <c r="K37" s="12">
        <f>C37*J37</f>
        <v>1605.48</v>
      </c>
    </row>
    <row r="38" spans="1:11" s="1" customFormat="1" ht="48.75" thickBot="1" x14ac:dyDescent="0.3">
      <c r="A38" s="52">
        <v>33</v>
      </c>
      <c r="B38" s="56" t="s">
        <v>55</v>
      </c>
      <c r="C38" s="54">
        <v>1605.48</v>
      </c>
      <c r="D38" s="61">
        <v>1657.66</v>
      </c>
      <c r="E38" s="62">
        <v>1685.75</v>
      </c>
      <c r="F38" s="34">
        <f t="shared" si="5"/>
        <v>1649.63</v>
      </c>
      <c r="G38" s="29">
        <f t="shared" si="2"/>
        <v>40.733019775116105</v>
      </c>
      <c r="H38" s="15">
        <f t="shared" si="6"/>
        <v>2.469221569389263</v>
      </c>
      <c r="I38" s="23" t="s">
        <v>7</v>
      </c>
      <c r="J38" s="55">
        <v>1</v>
      </c>
      <c r="K38" s="12">
        <f>C38*J38</f>
        <v>1605.48</v>
      </c>
    </row>
    <row r="39" spans="1:11" s="1" customFormat="1" ht="72.75" thickBot="1" x14ac:dyDescent="0.3">
      <c r="A39" s="52">
        <v>34</v>
      </c>
      <c r="B39" s="53" t="s">
        <v>56</v>
      </c>
      <c r="C39" s="54">
        <v>2809.59</v>
      </c>
      <c r="D39" s="61">
        <v>2900.9</v>
      </c>
      <c r="E39" s="62">
        <v>2950.07</v>
      </c>
      <c r="F39" s="34">
        <f t="shared" si="5"/>
        <v>2886.85</v>
      </c>
      <c r="G39" s="29">
        <f t="shared" si="2"/>
        <v>71.285617296431781</v>
      </c>
      <c r="H39" s="15">
        <f t="shared" si="6"/>
        <v>2.4693218316307322</v>
      </c>
      <c r="I39" s="23" t="s">
        <v>7</v>
      </c>
      <c r="J39" s="55">
        <v>1</v>
      </c>
      <c r="K39" s="12">
        <f>C39*J39</f>
        <v>2809.59</v>
      </c>
    </row>
    <row r="40" spans="1:11" s="1" customFormat="1" ht="24.75" thickBot="1" x14ac:dyDescent="0.3">
      <c r="A40" s="52">
        <v>35</v>
      </c>
      <c r="B40" s="53" t="s">
        <v>57</v>
      </c>
      <c r="C40" s="54">
        <v>4803.59</v>
      </c>
      <c r="D40" s="61">
        <v>4959.71</v>
      </c>
      <c r="E40" s="62">
        <v>5043.7700000000004</v>
      </c>
      <c r="F40" s="34">
        <f t="shared" si="5"/>
        <v>4935.6899999999996</v>
      </c>
      <c r="G40" s="29">
        <f t="shared" si="2"/>
        <v>121.87833441592491</v>
      </c>
      <c r="H40" s="15">
        <f t="shared" si="6"/>
        <v>2.4693271744360956</v>
      </c>
      <c r="I40" s="23" t="s">
        <v>7</v>
      </c>
      <c r="J40" s="55">
        <v>1</v>
      </c>
      <c r="K40" s="12">
        <f>C40*J40</f>
        <v>4803.59</v>
      </c>
    </row>
    <row r="41" spans="1:11" s="1" customFormat="1" ht="72.75" thickBot="1" x14ac:dyDescent="0.3">
      <c r="A41" s="52">
        <v>36</v>
      </c>
      <c r="B41" s="53" t="s">
        <v>58</v>
      </c>
      <c r="C41" s="54">
        <v>2407.87</v>
      </c>
      <c r="D41" s="61">
        <v>2486.13</v>
      </c>
      <c r="E41" s="62">
        <v>2528.2600000000002</v>
      </c>
      <c r="F41" s="34">
        <f t="shared" si="5"/>
        <v>2474.09</v>
      </c>
      <c r="G41" s="29">
        <f t="shared" si="2"/>
        <v>61.091893352009919</v>
      </c>
      <c r="H41" s="15">
        <f t="shared" si="6"/>
        <v>2.4692672195437479</v>
      </c>
      <c r="I41" s="23" t="s">
        <v>7</v>
      </c>
      <c r="J41" s="55">
        <v>1</v>
      </c>
      <c r="K41" s="12">
        <f>C41*J41</f>
        <v>2407.87</v>
      </c>
    </row>
    <row r="42" spans="1:11" s="1" customFormat="1" ht="108.75" thickBot="1" x14ac:dyDescent="0.3">
      <c r="A42" s="52">
        <v>37</v>
      </c>
      <c r="B42" s="53" t="s">
        <v>59</v>
      </c>
      <c r="C42" s="54">
        <v>2215.56</v>
      </c>
      <c r="D42" s="61">
        <v>2287.5700000000002</v>
      </c>
      <c r="E42" s="62">
        <v>2326.34</v>
      </c>
      <c r="F42" s="34">
        <f t="shared" si="5"/>
        <v>2276.4899999999998</v>
      </c>
      <c r="G42" s="29">
        <f t="shared" si="2"/>
        <v>56.215006003735446</v>
      </c>
      <c r="H42" s="15">
        <f t="shared" si="6"/>
        <v>2.4693719719276364</v>
      </c>
      <c r="I42" s="23" t="s">
        <v>7</v>
      </c>
      <c r="J42" s="55">
        <v>1</v>
      </c>
      <c r="K42" s="12">
        <f>C42*J42</f>
        <v>2215.56</v>
      </c>
    </row>
    <row r="43" spans="1:11" s="1" customFormat="1" ht="36.75" thickBot="1" x14ac:dyDescent="0.3">
      <c r="A43" s="52">
        <v>38</v>
      </c>
      <c r="B43" s="53" t="s">
        <v>60</v>
      </c>
      <c r="C43" s="54">
        <v>3210.96</v>
      </c>
      <c r="D43" s="61">
        <v>3315.32</v>
      </c>
      <c r="E43" s="62">
        <v>3371.51</v>
      </c>
      <c r="F43" s="34">
        <f t="shared" si="5"/>
        <v>3299.26</v>
      </c>
      <c r="G43" s="29">
        <f t="shared" si="2"/>
        <v>81.470473383510836</v>
      </c>
      <c r="H43" s="15">
        <f t="shared" si="6"/>
        <v>2.4693559581091162</v>
      </c>
      <c r="I43" s="23" t="s">
        <v>7</v>
      </c>
      <c r="J43" s="55">
        <v>1</v>
      </c>
      <c r="K43" s="12">
        <f>C43*J43</f>
        <v>3210.96</v>
      </c>
    </row>
    <row r="44" spans="1:11" s="1" customFormat="1" ht="60.75" thickBot="1" x14ac:dyDescent="0.3">
      <c r="A44" s="52">
        <v>39</v>
      </c>
      <c r="B44" s="53" t="s">
        <v>61</v>
      </c>
      <c r="C44" s="54">
        <v>2215.56</v>
      </c>
      <c r="D44" s="61">
        <v>2287.5700000000002</v>
      </c>
      <c r="E44" s="62">
        <v>2326.34</v>
      </c>
      <c r="F44" s="34">
        <f t="shared" si="5"/>
        <v>2276.4899999999998</v>
      </c>
      <c r="G44" s="29">
        <f t="shared" si="2"/>
        <v>56.215006003735446</v>
      </c>
      <c r="H44" s="15">
        <f t="shared" si="6"/>
        <v>2.4693719719276364</v>
      </c>
      <c r="I44" s="23" t="s">
        <v>7</v>
      </c>
      <c r="J44" s="55">
        <v>1</v>
      </c>
      <c r="K44" s="12">
        <f>C44*J44</f>
        <v>2215.56</v>
      </c>
    </row>
    <row r="45" spans="1:11" s="1" customFormat="1" ht="96.75" thickBot="1" x14ac:dyDescent="0.3">
      <c r="A45" s="52">
        <v>40</v>
      </c>
      <c r="B45" s="53" t="s">
        <v>62</v>
      </c>
      <c r="C45" s="54">
        <v>561.6</v>
      </c>
      <c r="D45" s="61">
        <v>579.85</v>
      </c>
      <c r="E45" s="62">
        <v>589.67999999999995</v>
      </c>
      <c r="F45" s="34">
        <f t="shared" si="5"/>
        <v>577.04</v>
      </c>
      <c r="G45" s="29">
        <f t="shared" si="2"/>
        <v>14.248846736958484</v>
      </c>
      <c r="H45" s="15">
        <f t="shared" si="6"/>
        <v>2.4692996563424519</v>
      </c>
      <c r="I45" s="23" t="s">
        <v>7</v>
      </c>
      <c r="J45" s="55">
        <v>1</v>
      </c>
      <c r="K45" s="12">
        <f>C45*J45</f>
        <v>561.6</v>
      </c>
    </row>
    <row r="46" spans="1:11" s="1" customFormat="1" ht="108.75" thickBot="1" x14ac:dyDescent="0.3">
      <c r="A46" s="52">
        <v>41</v>
      </c>
      <c r="B46" s="53" t="s">
        <v>63</v>
      </c>
      <c r="C46" s="54">
        <v>561.6</v>
      </c>
      <c r="D46" s="61">
        <v>579.85</v>
      </c>
      <c r="E46" s="62">
        <v>589.67999999999995</v>
      </c>
      <c r="F46" s="34">
        <f t="shared" si="5"/>
        <v>577.04</v>
      </c>
      <c r="G46" s="29">
        <f t="shared" si="2"/>
        <v>14.248846736958484</v>
      </c>
      <c r="H46" s="15">
        <f t="shared" si="6"/>
        <v>2.4692996563424519</v>
      </c>
      <c r="I46" s="23" t="s">
        <v>7</v>
      </c>
      <c r="J46" s="55">
        <v>1</v>
      </c>
      <c r="K46" s="12">
        <f>C46*J46</f>
        <v>561.6</v>
      </c>
    </row>
    <row r="47" spans="1:11" s="1" customFormat="1" ht="60.75" thickBot="1" x14ac:dyDescent="0.3">
      <c r="A47" s="52">
        <v>42</v>
      </c>
      <c r="B47" s="53" t="s">
        <v>64</v>
      </c>
      <c r="C47" s="54">
        <v>4816.4399999999996</v>
      </c>
      <c r="D47" s="61">
        <v>4972.97</v>
      </c>
      <c r="E47" s="62">
        <v>5057.26</v>
      </c>
      <c r="F47" s="34">
        <f t="shared" si="5"/>
        <v>4948.8900000000003</v>
      </c>
      <c r="G47" s="29">
        <f t="shared" si="2"/>
        <v>122.20250774840949</v>
      </c>
      <c r="H47" s="15">
        <f t="shared" si="6"/>
        <v>2.4692912501269877</v>
      </c>
      <c r="I47" s="23" t="s">
        <v>7</v>
      </c>
      <c r="J47" s="55">
        <v>1</v>
      </c>
      <c r="K47" s="12">
        <f>C47*J47</f>
        <v>4816.4399999999996</v>
      </c>
    </row>
    <row r="48" spans="1:11" s="1" customFormat="1" ht="84.75" thickBot="1" x14ac:dyDescent="0.3">
      <c r="A48" s="52">
        <v>43</v>
      </c>
      <c r="B48" s="53" t="s">
        <v>65</v>
      </c>
      <c r="C48" s="54">
        <v>561.6</v>
      </c>
      <c r="D48" s="61">
        <v>579.85</v>
      </c>
      <c r="E48" s="62">
        <v>589.67999999999995</v>
      </c>
      <c r="F48" s="34">
        <f t="shared" si="5"/>
        <v>577.04</v>
      </c>
      <c r="G48" s="29">
        <f t="shared" si="2"/>
        <v>14.248846736958484</v>
      </c>
      <c r="H48" s="15">
        <f t="shared" si="6"/>
        <v>2.4692996563424519</v>
      </c>
      <c r="I48" s="23" t="s">
        <v>7</v>
      </c>
      <c r="J48" s="55">
        <v>1</v>
      </c>
      <c r="K48" s="12">
        <f>C48*J48</f>
        <v>561.6</v>
      </c>
    </row>
    <row r="49" spans="1:11" s="1" customFormat="1" ht="96.75" thickBot="1" x14ac:dyDescent="0.3">
      <c r="A49" s="52">
        <v>44</v>
      </c>
      <c r="B49" s="53" t="s">
        <v>66</v>
      </c>
      <c r="C49" s="54">
        <v>2215.56</v>
      </c>
      <c r="D49" s="61">
        <v>2287.5700000000002</v>
      </c>
      <c r="E49" s="62">
        <v>2326.34</v>
      </c>
      <c r="F49" s="34">
        <f t="shared" si="5"/>
        <v>2276.4899999999998</v>
      </c>
      <c r="G49" s="29">
        <f t="shared" si="2"/>
        <v>56.215006003735446</v>
      </c>
      <c r="H49" s="15">
        <f t="shared" si="6"/>
        <v>2.4693719719276364</v>
      </c>
      <c r="I49" s="23" t="s">
        <v>7</v>
      </c>
      <c r="J49" s="55">
        <v>1</v>
      </c>
      <c r="K49" s="12">
        <f>C49*J49</f>
        <v>2215.56</v>
      </c>
    </row>
    <row r="50" spans="1:11" s="1" customFormat="1" ht="72.75" thickBot="1" x14ac:dyDescent="0.3">
      <c r="A50" s="52">
        <v>45</v>
      </c>
      <c r="B50" s="53" t="s">
        <v>67</v>
      </c>
      <c r="C50" s="54">
        <v>2408.2199999999998</v>
      </c>
      <c r="D50" s="61">
        <v>2486.4899999999998</v>
      </c>
      <c r="E50" s="62">
        <v>2528.63</v>
      </c>
      <c r="F50" s="34">
        <f t="shared" si="5"/>
        <v>2474.4499999999998</v>
      </c>
      <c r="G50" s="29">
        <f t="shared" si="2"/>
        <v>61.101746565326181</v>
      </c>
      <c r="H50" s="15">
        <f t="shared" si="6"/>
        <v>2.4693061716876956</v>
      </c>
      <c r="I50" s="23" t="s">
        <v>7</v>
      </c>
      <c r="J50" s="55">
        <v>1</v>
      </c>
      <c r="K50" s="12">
        <f>C50*J50</f>
        <v>2408.2199999999998</v>
      </c>
    </row>
    <row r="51" spans="1:11" s="1" customFormat="1" ht="72.75" thickBot="1" x14ac:dyDescent="0.3">
      <c r="A51" s="52">
        <v>46</v>
      </c>
      <c r="B51" s="53" t="s">
        <v>68</v>
      </c>
      <c r="C51" s="54">
        <v>2408.2199999999998</v>
      </c>
      <c r="D51" s="61">
        <v>2486.4899999999998</v>
      </c>
      <c r="E51" s="62">
        <v>2528.63</v>
      </c>
      <c r="F51" s="34">
        <f t="shared" si="5"/>
        <v>2474.4499999999998</v>
      </c>
      <c r="G51" s="29">
        <f t="shared" si="2"/>
        <v>61.101746565326181</v>
      </c>
      <c r="H51" s="15">
        <f t="shared" si="6"/>
        <v>2.4693061716876956</v>
      </c>
      <c r="I51" s="23" t="s">
        <v>7</v>
      </c>
      <c r="J51" s="55">
        <v>1</v>
      </c>
      <c r="K51" s="12">
        <f>C51*J51</f>
        <v>2408.2199999999998</v>
      </c>
    </row>
    <row r="52" spans="1:11" s="1" customFormat="1" ht="108.75" thickBot="1" x14ac:dyDescent="0.3">
      <c r="A52" s="52">
        <v>47</v>
      </c>
      <c r="B52" s="53" t="s">
        <v>69</v>
      </c>
      <c r="C52" s="54">
        <v>2215.56</v>
      </c>
      <c r="D52" s="61">
        <v>2287.5700000000002</v>
      </c>
      <c r="E52" s="62">
        <v>2326.34</v>
      </c>
      <c r="F52" s="34">
        <f t="shared" si="5"/>
        <v>2276.4899999999998</v>
      </c>
      <c r="G52" s="29">
        <f t="shared" si="2"/>
        <v>56.215006003735446</v>
      </c>
      <c r="H52" s="15">
        <f t="shared" si="6"/>
        <v>2.4693719719276364</v>
      </c>
      <c r="I52" s="23" t="s">
        <v>7</v>
      </c>
      <c r="J52" s="55">
        <v>1</v>
      </c>
      <c r="K52" s="12">
        <f>C52*J52</f>
        <v>2215.56</v>
      </c>
    </row>
    <row r="53" spans="1:11" s="1" customFormat="1" ht="96.75" thickBot="1" x14ac:dyDescent="0.3">
      <c r="A53" s="52">
        <v>48</v>
      </c>
      <c r="B53" s="53" t="s">
        <v>70</v>
      </c>
      <c r="C53" s="54">
        <v>1604.84</v>
      </c>
      <c r="D53" s="61">
        <v>1657</v>
      </c>
      <c r="E53" s="62">
        <v>1685.08</v>
      </c>
      <c r="F53" s="34">
        <f t="shared" si="5"/>
        <v>1648.97</v>
      </c>
      <c r="G53" s="29">
        <f t="shared" si="2"/>
        <v>40.717747154445249</v>
      </c>
      <c r="H53" s="15">
        <f t="shared" si="6"/>
        <v>2.4692836834172391</v>
      </c>
      <c r="I53" s="23" t="s">
        <v>7</v>
      </c>
      <c r="J53" s="55">
        <v>1</v>
      </c>
      <c r="K53" s="12">
        <f>C53*J53</f>
        <v>1604.84</v>
      </c>
    </row>
    <row r="54" spans="1:11" s="1" customFormat="1" ht="48.75" thickBot="1" x14ac:dyDescent="0.3">
      <c r="A54" s="52">
        <v>49</v>
      </c>
      <c r="B54" s="53" t="s">
        <v>71</v>
      </c>
      <c r="C54" s="54">
        <v>3210.96</v>
      </c>
      <c r="D54" s="61">
        <v>3315.32</v>
      </c>
      <c r="E54" s="62">
        <v>3371.51</v>
      </c>
      <c r="F54" s="34">
        <f t="shared" si="5"/>
        <v>3299.26</v>
      </c>
      <c r="G54" s="29">
        <f t="shared" si="2"/>
        <v>81.470473383510836</v>
      </c>
      <c r="H54" s="15">
        <f t="shared" si="6"/>
        <v>2.4693559581091162</v>
      </c>
      <c r="I54" s="23" t="s">
        <v>7</v>
      </c>
      <c r="J54" s="55">
        <v>1</v>
      </c>
      <c r="K54" s="12">
        <f>C54*J54</f>
        <v>3210.96</v>
      </c>
    </row>
    <row r="55" spans="1:11" s="1" customFormat="1" ht="36.75" thickBot="1" x14ac:dyDescent="0.3">
      <c r="A55" s="52">
        <v>50</v>
      </c>
      <c r="B55" s="53" t="s">
        <v>72</v>
      </c>
      <c r="C55" s="54">
        <v>12041.1</v>
      </c>
      <c r="D55" s="61">
        <v>12432.44</v>
      </c>
      <c r="E55" s="62">
        <v>12643.16</v>
      </c>
      <c r="F55" s="34">
        <f t="shared" si="5"/>
        <v>12372.23</v>
      </c>
      <c r="G55" s="29">
        <f t="shared" si="2"/>
        <v>305.51218131742831</v>
      </c>
      <c r="H55" s="15">
        <f t="shared" si="6"/>
        <v>2.4693380362103543</v>
      </c>
      <c r="I55" s="23" t="s">
        <v>7</v>
      </c>
      <c r="J55" s="55">
        <v>1</v>
      </c>
      <c r="K55" s="12">
        <f>C55*J55</f>
        <v>12041.1</v>
      </c>
    </row>
    <row r="56" spans="1:11" s="1" customFormat="1" ht="96.75" thickBot="1" x14ac:dyDescent="0.3">
      <c r="A56" s="52">
        <v>51</v>
      </c>
      <c r="B56" s="53" t="s">
        <v>73</v>
      </c>
      <c r="C56" s="54">
        <v>2215.56</v>
      </c>
      <c r="D56" s="61">
        <v>2287.5700000000002</v>
      </c>
      <c r="E56" s="62">
        <v>2326.34</v>
      </c>
      <c r="F56" s="34">
        <f t="shared" si="5"/>
        <v>2276.4899999999998</v>
      </c>
      <c r="G56" s="29">
        <f t="shared" si="2"/>
        <v>56.215006003735446</v>
      </c>
      <c r="H56" s="15">
        <f t="shared" si="6"/>
        <v>2.4693719719276364</v>
      </c>
      <c r="I56" s="23" t="s">
        <v>7</v>
      </c>
      <c r="J56" s="55">
        <v>1</v>
      </c>
      <c r="K56" s="12">
        <f>C56*J56</f>
        <v>2215.56</v>
      </c>
    </row>
    <row r="57" spans="1:11" s="1" customFormat="1" ht="72.75" thickBot="1" x14ac:dyDescent="0.3">
      <c r="A57" s="52">
        <v>52</v>
      </c>
      <c r="B57" s="53" t="s">
        <v>74</v>
      </c>
      <c r="C57" s="54">
        <v>8027.4</v>
      </c>
      <c r="D57" s="61">
        <v>8288.2900000000009</v>
      </c>
      <c r="E57" s="62">
        <v>8428.77</v>
      </c>
      <c r="F57" s="34">
        <f t="shared" si="5"/>
        <v>8248.15</v>
      </c>
      <c r="G57" s="29">
        <f t="shared" si="2"/>
        <v>203.67298110778839</v>
      </c>
      <c r="H57" s="15">
        <f t="shared" si="6"/>
        <v>2.4693171330272659</v>
      </c>
      <c r="I57" s="23" t="s">
        <v>7</v>
      </c>
      <c r="J57" s="55">
        <v>1</v>
      </c>
      <c r="K57" s="12">
        <f>C57*J57</f>
        <v>8027.4</v>
      </c>
    </row>
    <row r="58" spans="1:11" s="1" customFormat="1" ht="96.75" thickBot="1" x14ac:dyDescent="0.3">
      <c r="A58" s="52">
        <v>53</v>
      </c>
      <c r="B58" s="53" t="s">
        <v>75</v>
      </c>
      <c r="C58" s="54">
        <v>2215.56</v>
      </c>
      <c r="D58" s="61">
        <v>2287.5700000000002</v>
      </c>
      <c r="E58" s="62">
        <v>2326.34</v>
      </c>
      <c r="F58" s="34">
        <f t="shared" si="5"/>
        <v>2276.4899999999998</v>
      </c>
      <c r="G58" s="29">
        <f t="shared" si="2"/>
        <v>56.215006003735446</v>
      </c>
      <c r="H58" s="15">
        <f t="shared" si="6"/>
        <v>2.4693719719276364</v>
      </c>
      <c r="I58" s="23" t="s">
        <v>7</v>
      </c>
      <c r="J58" s="55">
        <v>1</v>
      </c>
      <c r="K58" s="12">
        <f>C58*J58</f>
        <v>2215.56</v>
      </c>
    </row>
    <row r="59" spans="1:11" s="1" customFormat="1" ht="108.75" thickBot="1" x14ac:dyDescent="0.3">
      <c r="A59" s="52">
        <v>54</v>
      </c>
      <c r="B59" s="53" t="s">
        <v>76</v>
      </c>
      <c r="C59" s="54">
        <v>561.6</v>
      </c>
      <c r="D59" s="61">
        <v>579.85</v>
      </c>
      <c r="E59" s="62">
        <v>589.67999999999995</v>
      </c>
      <c r="F59" s="34">
        <f t="shared" si="5"/>
        <v>577.04</v>
      </c>
      <c r="G59" s="29">
        <f t="shared" si="2"/>
        <v>14.248846736958484</v>
      </c>
      <c r="H59" s="15">
        <f t="shared" si="6"/>
        <v>2.4692996563424519</v>
      </c>
      <c r="I59" s="23" t="s">
        <v>7</v>
      </c>
      <c r="J59" s="55">
        <v>1</v>
      </c>
      <c r="K59" s="12">
        <f>C59*J59</f>
        <v>561.6</v>
      </c>
    </row>
    <row r="60" spans="1:11" s="1" customFormat="1" ht="84.75" thickBot="1" x14ac:dyDescent="0.3">
      <c r="A60" s="52">
        <v>55</v>
      </c>
      <c r="B60" s="53" t="s">
        <v>77</v>
      </c>
      <c r="C60" s="54">
        <v>561.6</v>
      </c>
      <c r="D60" s="61">
        <v>579.85</v>
      </c>
      <c r="E60" s="62">
        <v>589.67999999999995</v>
      </c>
      <c r="F60" s="34">
        <f t="shared" si="5"/>
        <v>577.04</v>
      </c>
      <c r="G60" s="29">
        <f t="shared" si="2"/>
        <v>14.248846736958484</v>
      </c>
      <c r="H60" s="15">
        <f t="shared" si="6"/>
        <v>2.4692996563424519</v>
      </c>
      <c r="I60" s="23" t="s">
        <v>7</v>
      </c>
      <c r="J60" s="55">
        <v>1</v>
      </c>
      <c r="K60" s="12">
        <f>C60*J60</f>
        <v>561.6</v>
      </c>
    </row>
    <row r="61" spans="1:11" s="1" customFormat="1" ht="96.75" thickBot="1" x14ac:dyDescent="0.3">
      <c r="A61" s="52">
        <v>56</v>
      </c>
      <c r="B61" s="53" t="s">
        <v>79</v>
      </c>
      <c r="C61" s="54">
        <v>561.6</v>
      </c>
      <c r="D61" s="61">
        <v>579.85</v>
      </c>
      <c r="E61" s="62">
        <v>589.67999999999995</v>
      </c>
      <c r="F61" s="34">
        <f t="shared" si="5"/>
        <v>577.04</v>
      </c>
      <c r="G61" s="29">
        <f t="shared" si="2"/>
        <v>14.248846736958484</v>
      </c>
      <c r="H61" s="15">
        <f t="shared" si="6"/>
        <v>2.4692996563424519</v>
      </c>
      <c r="I61" s="23" t="s">
        <v>7</v>
      </c>
      <c r="J61" s="55">
        <v>1</v>
      </c>
      <c r="K61" s="12">
        <f>C61*J61</f>
        <v>561.6</v>
      </c>
    </row>
    <row r="62" spans="1:11" s="1" customFormat="1" ht="108.75" thickBot="1" x14ac:dyDescent="0.3">
      <c r="A62" s="52">
        <v>57</v>
      </c>
      <c r="B62" s="53" t="s">
        <v>80</v>
      </c>
      <c r="C62" s="54">
        <v>561.6</v>
      </c>
      <c r="D62" s="61">
        <v>579.85</v>
      </c>
      <c r="E62" s="62">
        <v>589.67999999999995</v>
      </c>
      <c r="F62" s="34">
        <f t="shared" si="5"/>
        <v>577.04</v>
      </c>
      <c r="G62" s="29">
        <f t="shared" si="2"/>
        <v>14.248846736958484</v>
      </c>
      <c r="H62" s="15">
        <f t="shared" si="6"/>
        <v>2.4692996563424519</v>
      </c>
      <c r="I62" s="23" t="s">
        <v>7</v>
      </c>
      <c r="J62" s="55">
        <v>1</v>
      </c>
      <c r="K62" s="12">
        <f>C62*J62</f>
        <v>561.6</v>
      </c>
    </row>
    <row r="63" spans="1:11" s="1" customFormat="1" ht="60.75" thickBot="1" x14ac:dyDescent="0.3">
      <c r="A63" s="52">
        <v>58</v>
      </c>
      <c r="B63" s="53" t="s">
        <v>81</v>
      </c>
      <c r="C63" s="54">
        <v>1604.84</v>
      </c>
      <c r="D63" s="61">
        <v>1657</v>
      </c>
      <c r="E63" s="62">
        <v>1685.08</v>
      </c>
      <c r="F63" s="34">
        <f t="shared" si="5"/>
        <v>1648.97</v>
      </c>
      <c r="G63" s="29">
        <f t="shared" si="2"/>
        <v>40.717747154445249</v>
      </c>
      <c r="H63" s="15">
        <f t="shared" si="6"/>
        <v>2.4692836834172391</v>
      </c>
      <c r="I63" s="23" t="s">
        <v>7</v>
      </c>
      <c r="J63" s="55">
        <v>1</v>
      </c>
      <c r="K63" s="12">
        <f>C63*J63</f>
        <v>1604.84</v>
      </c>
    </row>
    <row r="64" spans="1:11" s="1" customFormat="1" ht="132.75" thickBot="1" x14ac:dyDescent="0.3">
      <c r="A64" s="52">
        <v>59</v>
      </c>
      <c r="B64" s="53" t="s">
        <v>82</v>
      </c>
      <c r="C64" s="54">
        <v>2215.56</v>
      </c>
      <c r="D64" s="61">
        <v>2287.5700000000002</v>
      </c>
      <c r="E64" s="62">
        <v>2326.34</v>
      </c>
      <c r="F64" s="34">
        <f t="shared" si="5"/>
        <v>2276.4899999999998</v>
      </c>
      <c r="G64" s="29">
        <f t="shared" si="2"/>
        <v>56.215006003735446</v>
      </c>
      <c r="H64" s="15">
        <f t="shared" si="6"/>
        <v>2.4693719719276364</v>
      </c>
      <c r="I64" s="23" t="s">
        <v>7</v>
      </c>
      <c r="J64" s="55">
        <v>1</v>
      </c>
      <c r="K64" s="12">
        <f>C64*J64</f>
        <v>2215.56</v>
      </c>
    </row>
    <row r="65" spans="1:11" s="1" customFormat="1" ht="120.75" thickBot="1" x14ac:dyDescent="0.3">
      <c r="A65" s="52">
        <v>60</v>
      </c>
      <c r="B65" s="53" t="s">
        <v>83</v>
      </c>
      <c r="C65" s="54">
        <v>2215.56</v>
      </c>
      <c r="D65" s="61">
        <v>2287.5700000000002</v>
      </c>
      <c r="E65" s="62">
        <v>2326.34</v>
      </c>
      <c r="F65" s="34">
        <f t="shared" si="5"/>
        <v>2276.4899999999998</v>
      </c>
      <c r="G65" s="29">
        <f t="shared" si="2"/>
        <v>56.215006003735446</v>
      </c>
      <c r="H65" s="15">
        <f t="shared" si="6"/>
        <v>2.4693719719276364</v>
      </c>
      <c r="I65" s="23" t="s">
        <v>7</v>
      </c>
      <c r="J65" s="55">
        <v>1</v>
      </c>
      <c r="K65" s="12">
        <f>C65*J65</f>
        <v>2215.56</v>
      </c>
    </row>
    <row r="66" spans="1:11" s="1" customFormat="1" ht="96.75" thickBot="1" x14ac:dyDescent="0.3">
      <c r="A66" s="52">
        <v>61</v>
      </c>
      <c r="B66" s="53" t="s">
        <v>84</v>
      </c>
      <c r="C66" s="54">
        <v>561.6</v>
      </c>
      <c r="D66" s="61">
        <v>579.85</v>
      </c>
      <c r="E66" s="62">
        <v>589.67999999999995</v>
      </c>
      <c r="F66" s="34">
        <f t="shared" si="5"/>
        <v>577.04</v>
      </c>
      <c r="G66" s="29">
        <f t="shared" si="2"/>
        <v>14.248846736958484</v>
      </c>
      <c r="H66" s="15">
        <f t="shared" si="6"/>
        <v>2.4692996563424519</v>
      </c>
      <c r="I66" s="23" t="s">
        <v>7</v>
      </c>
      <c r="J66" s="55">
        <v>1</v>
      </c>
      <c r="K66" s="12">
        <f>C66*J66</f>
        <v>561.6</v>
      </c>
    </row>
    <row r="67" spans="1:11" s="1" customFormat="1" ht="72.75" thickBot="1" x14ac:dyDescent="0.3">
      <c r="A67" s="52">
        <v>62</v>
      </c>
      <c r="B67" s="53" t="s">
        <v>85</v>
      </c>
      <c r="C67" s="54">
        <v>2215.56</v>
      </c>
      <c r="D67" s="61">
        <v>2287.5700000000002</v>
      </c>
      <c r="E67" s="62">
        <v>2326.34</v>
      </c>
      <c r="F67" s="34">
        <f t="shared" si="5"/>
        <v>2276.4899999999998</v>
      </c>
      <c r="G67" s="29">
        <f t="shared" si="2"/>
        <v>56.215006003735446</v>
      </c>
      <c r="H67" s="15">
        <f t="shared" si="6"/>
        <v>2.4693719719276364</v>
      </c>
      <c r="I67" s="23" t="s">
        <v>7</v>
      </c>
      <c r="J67" s="55">
        <v>1</v>
      </c>
      <c r="K67" s="12">
        <f>C67*J67</f>
        <v>2215.56</v>
      </c>
    </row>
    <row r="68" spans="1:11" s="1" customFormat="1" ht="96.75" thickBot="1" x14ac:dyDescent="0.3">
      <c r="A68" s="52">
        <v>63</v>
      </c>
      <c r="B68" s="53" t="s">
        <v>86</v>
      </c>
      <c r="C68" s="54">
        <v>2215.56</v>
      </c>
      <c r="D68" s="61">
        <v>2287.5700000000002</v>
      </c>
      <c r="E68" s="62">
        <v>2326.34</v>
      </c>
      <c r="F68" s="34">
        <f t="shared" si="5"/>
        <v>2276.4899999999998</v>
      </c>
      <c r="G68" s="29">
        <f t="shared" si="2"/>
        <v>56.215006003735446</v>
      </c>
      <c r="H68" s="15">
        <f t="shared" si="6"/>
        <v>2.4693719719276364</v>
      </c>
      <c r="I68" s="23" t="s">
        <v>7</v>
      </c>
      <c r="J68" s="55">
        <v>1</v>
      </c>
      <c r="K68" s="12">
        <f>C68*J68</f>
        <v>2215.56</v>
      </c>
    </row>
    <row r="69" spans="1:11" s="1" customFormat="1" ht="96.75" thickBot="1" x14ac:dyDescent="0.3">
      <c r="A69" s="52">
        <v>64</v>
      </c>
      <c r="B69" s="53" t="s">
        <v>87</v>
      </c>
      <c r="C69" s="54">
        <v>561.6</v>
      </c>
      <c r="D69" s="61">
        <v>579.85</v>
      </c>
      <c r="E69" s="62">
        <v>589.67999999999995</v>
      </c>
      <c r="F69" s="34">
        <f t="shared" si="5"/>
        <v>577.04</v>
      </c>
      <c r="G69" s="29">
        <f t="shared" si="2"/>
        <v>14.248846736958484</v>
      </c>
      <c r="H69" s="15">
        <f t="shared" si="6"/>
        <v>2.4692996563424519</v>
      </c>
      <c r="I69" s="23" t="s">
        <v>7</v>
      </c>
      <c r="J69" s="55">
        <v>1</v>
      </c>
      <c r="K69" s="12">
        <f>C69*J69</f>
        <v>561.6</v>
      </c>
    </row>
    <row r="70" spans="1:11" s="1" customFormat="1" ht="120.75" thickBot="1" x14ac:dyDescent="0.3">
      <c r="A70" s="52">
        <v>65</v>
      </c>
      <c r="B70" s="53" t="s">
        <v>88</v>
      </c>
      <c r="C70" s="54">
        <v>1324.52</v>
      </c>
      <c r="D70" s="61">
        <v>1367.57</v>
      </c>
      <c r="E70" s="62">
        <v>1390.75</v>
      </c>
      <c r="F70" s="34">
        <f t="shared" si="5"/>
        <v>1360.95</v>
      </c>
      <c r="G70" s="29">
        <f t="shared" si="2"/>
        <v>33.608103685470468</v>
      </c>
      <c r="H70" s="15">
        <f t="shared" si="6"/>
        <v>2.469459104704101</v>
      </c>
      <c r="I70" s="23" t="s">
        <v>7</v>
      </c>
      <c r="J70" s="55">
        <v>1</v>
      </c>
      <c r="K70" s="12">
        <f>C70*J70</f>
        <v>1324.52</v>
      </c>
    </row>
    <row r="71" spans="1:11" s="1" customFormat="1" ht="60.75" thickBot="1" x14ac:dyDescent="0.3">
      <c r="A71" s="52">
        <v>66</v>
      </c>
      <c r="B71" s="53" t="s">
        <v>89</v>
      </c>
      <c r="C71" s="54">
        <v>1203.6300000000001</v>
      </c>
      <c r="D71" s="61">
        <v>1242.75</v>
      </c>
      <c r="E71" s="62">
        <v>1263.81</v>
      </c>
      <c r="F71" s="34">
        <f t="shared" si="5"/>
        <v>1236.73</v>
      </c>
      <c r="G71" s="29">
        <f t="shared" si="2"/>
        <v>30.538310365833844</v>
      </c>
      <c r="H71" s="15">
        <f t="shared" si="6"/>
        <v>2.469278691859488</v>
      </c>
      <c r="I71" s="23" t="s">
        <v>7</v>
      </c>
      <c r="J71" s="55">
        <v>1</v>
      </c>
      <c r="K71" s="12">
        <f>C71*J71</f>
        <v>1203.6300000000001</v>
      </c>
    </row>
    <row r="72" spans="1:11" s="1" customFormat="1" ht="24.75" thickBot="1" x14ac:dyDescent="0.3">
      <c r="A72" s="52">
        <v>67</v>
      </c>
      <c r="B72" s="53" t="s">
        <v>90</v>
      </c>
      <c r="C72" s="54">
        <v>1204.1099999999999</v>
      </c>
      <c r="D72" s="61">
        <v>1243.24</v>
      </c>
      <c r="E72" s="62">
        <v>1264.32</v>
      </c>
      <c r="F72" s="34">
        <f t="shared" si="5"/>
        <v>1237.22</v>
      </c>
      <c r="G72" s="29">
        <f t="shared" si="2"/>
        <v>30.552597816443285</v>
      </c>
      <c r="H72" s="15">
        <f t="shared" si="6"/>
        <v>2.4694555387435773</v>
      </c>
      <c r="I72" s="23" t="s">
        <v>7</v>
      </c>
      <c r="J72" s="55">
        <v>1</v>
      </c>
      <c r="K72" s="12">
        <f>C72*J72</f>
        <v>1204.1099999999999</v>
      </c>
    </row>
    <row r="73" spans="1:11" s="1" customFormat="1" ht="48.75" thickBot="1" x14ac:dyDescent="0.3">
      <c r="A73" s="52">
        <v>68</v>
      </c>
      <c r="B73" s="53" t="s">
        <v>91</v>
      </c>
      <c r="C73" s="54">
        <v>1203.93</v>
      </c>
      <c r="D73" s="61">
        <v>1243.06</v>
      </c>
      <c r="E73" s="62">
        <v>1264.1300000000001</v>
      </c>
      <c r="F73" s="34">
        <f t="shared" si="5"/>
        <v>1237.04</v>
      </c>
      <c r="G73" s="29">
        <f t="shared" si="2"/>
        <v>30.548163610927588</v>
      </c>
      <c r="H73" s="15">
        <f t="shared" si="6"/>
        <v>2.4694564129638161</v>
      </c>
      <c r="I73" s="23" t="s">
        <v>7</v>
      </c>
      <c r="J73" s="55">
        <v>1</v>
      </c>
      <c r="K73" s="12">
        <f>C73*J73</f>
        <v>1203.93</v>
      </c>
    </row>
    <row r="74" spans="1:11" s="1" customFormat="1" ht="48.75" thickBot="1" x14ac:dyDescent="0.3">
      <c r="A74" s="52">
        <v>69</v>
      </c>
      <c r="B74" s="53" t="s">
        <v>92</v>
      </c>
      <c r="C74" s="54">
        <v>5368.72</v>
      </c>
      <c r="D74" s="61">
        <v>5543.2</v>
      </c>
      <c r="E74" s="62">
        <v>5637.16</v>
      </c>
      <c r="F74" s="34">
        <f t="shared" si="5"/>
        <v>5516.36</v>
      </c>
      <c r="G74" s="29">
        <f t="shared" si="2"/>
        <v>136.21783143186482</v>
      </c>
      <c r="H74" s="15">
        <f t="shared" si="6"/>
        <v>2.4693426721944332</v>
      </c>
      <c r="I74" s="23" t="s">
        <v>7</v>
      </c>
      <c r="J74" s="55">
        <v>1</v>
      </c>
      <c r="K74" s="12">
        <f>C74*J74</f>
        <v>5368.72</v>
      </c>
    </row>
    <row r="75" spans="1:11" s="1" customFormat="1" ht="72.75" thickBot="1" x14ac:dyDescent="0.3">
      <c r="A75" s="52">
        <v>70</v>
      </c>
      <c r="B75" s="53" t="s">
        <v>93</v>
      </c>
      <c r="C75" s="54">
        <v>1204.1099999999999</v>
      </c>
      <c r="D75" s="61">
        <v>1243.24</v>
      </c>
      <c r="E75" s="62">
        <v>1264.32</v>
      </c>
      <c r="F75" s="34">
        <f t="shared" si="5"/>
        <v>1237.22</v>
      </c>
      <c r="G75" s="29">
        <f t="shared" si="2"/>
        <v>30.552597816443285</v>
      </c>
      <c r="H75" s="15">
        <f t="shared" si="6"/>
        <v>2.4694555387435773</v>
      </c>
      <c r="I75" s="23" t="s">
        <v>7</v>
      </c>
      <c r="J75" s="55">
        <v>1</v>
      </c>
      <c r="K75" s="12">
        <f>C75*J75</f>
        <v>1204.1099999999999</v>
      </c>
    </row>
    <row r="76" spans="1:11" s="1" customFormat="1" ht="48.75" thickBot="1" x14ac:dyDescent="0.3">
      <c r="A76" s="52">
        <v>71</v>
      </c>
      <c r="B76" s="53" t="s">
        <v>94</v>
      </c>
      <c r="C76" s="54">
        <v>1605.48</v>
      </c>
      <c r="D76" s="61">
        <v>1657.66</v>
      </c>
      <c r="E76" s="62">
        <v>1685.75</v>
      </c>
      <c r="F76" s="34">
        <f t="shared" si="5"/>
        <v>1649.63</v>
      </c>
      <c r="G76" s="29">
        <f t="shared" si="2"/>
        <v>40.733019775116105</v>
      </c>
      <c r="H76" s="15">
        <f t="shared" si="6"/>
        <v>2.469221569389263</v>
      </c>
      <c r="I76" s="23" t="s">
        <v>7</v>
      </c>
      <c r="J76" s="55">
        <v>1</v>
      </c>
      <c r="K76" s="12">
        <f>C76*J76</f>
        <v>1605.48</v>
      </c>
    </row>
    <row r="77" spans="1:11" s="1" customFormat="1" ht="36.75" thickBot="1" x14ac:dyDescent="0.3">
      <c r="A77" s="52">
        <v>72</v>
      </c>
      <c r="B77" s="53" t="s">
        <v>95</v>
      </c>
      <c r="C77" s="54">
        <v>1605.48</v>
      </c>
      <c r="D77" s="61">
        <v>1657.66</v>
      </c>
      <c r="E77" s="62">
        <v>1685.75</v>
      </c>
      <c r="F77" s="34">
        <f t="shared" si="5"/>
        <v>1649.63</v>
      </c>
      <c r="G77" s="29">
        <f t="shared" si="2"/>
        <v>40.733019775116105</v>
      </c>
      <c r="H77" s="15">
        <f t="shared" si="6"/>
        <v>2.469221569389263</v>
      </c>
      <c r="I77" s="23" t="s">
        <v>7</v>
      </c>
      <c r="J77" s="55">
        <v>1</v>
      </c>
      <c r="K77" s="12">
        <f>C77*J77</f>
        <v>1605.48</v>
      </c>
    </row>
    <row r="78" spans="1:11" s="1" customFormat="1" ht="24.75" thickBot="1" x14ac:dyDescent="0.3">
      <c r="A78" s="52">
        <v>73</v>
      </c>
      <c r="B78" s="53" t="s">
        <v>96</v>
      </c>
      <c r="C78" s="54">
        <v>1605.48</v>
      </c>
      <c r="D78" s="61">
        <v>1657.66</v>
      </c>
      <c r="E78" s="62">
        <v>1685.75</v>
      </c>
      <c r="F78" s="34">
        <f t="shared" si="5"/>
        <v>1649.63</v>
      </c>
      <c r="G78" s="29">
        <f t="shared" si="2"/>
        <v>40.733019775116105</v>
      </c>
      <c r="H78" s="15">
        <f t="shared" si="6"/>
        <v>2.469221569389263</v>
      </c>
      <c r="I78" s="23" t="s">
        <v>7</v>
      </c>
      <c r="J78" s="55">
        <v>1</v>
      </c>
      <c r="K78" s="12">
        <f>C78*J78</f>
        <v>1605.48</v>
      </c>
    </row>
    <row r="79" spans="1:11" s="1" customFormat="1" ht="108.75" thickBot="1" x14ac:dyDescent="0.3">
      <c r="A79" s="52">
        <v>74</v>
      </c>
      <c r="B79" s="53" t="s">
        <v>97</v>
      </c>
      <c r="C79" s="54">
        <v>1605.48</v>
      </c>
      <c r="D79" s="61">
        <v>1657.66</v>
      </c>
      <c r="E79" s="62">
        <v>1685.75</v>
      </c>
      <c r="F79" s="34">
        <f t="shared" si="5"/>
        <v>1649.63</v>
      </c>
      <c r="G79" s="29">
        <f t="shared" si="2"/>
        <v>40.733019775116105</v>
      </c>
      <c r="H79" s="15">
        <f t="shared" si="6"/>
        <v>2.469221569389263</v>
      </c>
      <c r="I79" s="23" t="s">
        <v>7</v>
      </c>
      <c r="J79" s="55">
        <v>1</v>
      </c>
      <c r="K79" s="12">
        <f>C79*J79</f>
        <v>1605.48</v>
      </c>
    </row>
    <row r="80" spans="1:11" s="1" customFormat="1" ht="36.75" thickBot="1" x14ac:dyDescent="0.3">
      <c r="A80" s="52">
        <v>75</v>
      </c>
      <c r="B80" s="53" t="s">
        <v>98</v>
      </c>
      <c r="C80" s="54">
        <v>1203.93</v>
      </c>
      <c r="D80" s="61">
        <v>1243.06</v>
      </c>
      <c r="E80" s="62">
        <v>1264.1300000000001</v>
      </c>
      <c r="F80" s="34">
        <f t="shared" si="5"/>
        <v>1237.04</v>
      </c>
      <c r="G80" s="29">
        <f t="shared" si="2"/>
        <v>30.548163610927588</v>
      </c>
      <c r="H80" s="15">
        <f t="shared" si="6"/>
        <v>2.4694564129638161</v>
      </c>
      <c r="I80" s="23" t="s">
        <v>7</v>
      </c>
      <c r="J80" s="55">
        <v>1</v>
      </c>
      <c r="K80" s="12">
        <f>C80*J80</f>
        <v>1203.93</v>
      </c>
    </row>
    <row r="81" spans="1:11" s="1" customFormat="1" ht="60.75" thickBot="1" x14ac:dyDescent="0.3">
      <c r="A81" s="52">
        <v>76</v>
      </c>
      <c r="B81" s="53" t="s">
        <v>99</v>
      </c>
      <c r="C81" s="54">
        <v>1203.93</v>
      </c>
      <c r="D81" s="61">
        <v>1243.06</v>
      </c>
      <c r="E81" s="62">
        <v>1264.1300000000001</v>
      </c>
      <c r="F81" s="34">
        <f t="shared" si="5"/>
        <v>1237.04</v>
      </c>
      <c r="G81" s="29">
        <f t="shared" si="2"/>
        <v>30.548163610927588</v>
      </c>
      <c r="H81" s="15">
        <f t="shared" si="6"/>
        <v>2.4694564129638161</v>
      </c>
      <c r="I81" s="23" t="s">
        <v>7</v>
      </c>
      <c r="J81" s="55">
        <v>1</v>
      </c>
      <c r="K81" s="12">
        <f>C81*J81</f>
        <v>1203.93</v>
      </c>
    </row>
    <row r="82" spans="1:11" s="1" customFormat="1" ht="60.75" thickBot="1" x14ac:dyDescent="0.3">
      <c r="A82" s="52">
        <v>77</v>
      </c>
      <c r="B82" s="53" t="s">
        <v>100</v>
      </c>
      <c r="C82" s="54">
        <v>1203.93</v>
      </c>
      <c r="D82" s="61">
        <v>1243.06</v>
      </c>
      <c r="E82" s="62">
        <v>1264.1300000000001</v>
      </c>
      <c r="F82" s="34">
        <f t="shared" si="5"/>
        <v>1237.04</v>
      </c>
      <c r="G82" s="29">
        <f t="shared" si="2"/>
        <v>30.548163610927588</v>
      </c>
      <c r="H82" s="15">
        <f t="shared" si="6"/>
        <v>2.4694564129638161</v>
      </c>
      <c r="I82" s="23" t="s">
        <v>7</v>
      </c>
      <c r="J82" s="55">
        <v>1</v>
      </c>
      <c r="K82" s="12">
        <f>C82*J82</f>
        <v>1203.93</v>
      </c>
    </row>
    <row r="83" spans="1:11" s="1" customFormat="1" ht="72.75" thickBot="1" x14ac:dyDescent="0.3">
      <c r="A83" s="52">
        <v>78</v>
      </c>
      <c r="B83" s="53" t="s">
        <v>101</v>
      </c>
      <c r="C83" s="54">
        <v>1203.93</v>
      </c>
      <c r="D83" s="61">
        <v>1243.06</v>
      </c>
      <c r="E83" s="62">
        <v>1264.1300000000001</v>
      </c>
      <c r="F83" s="34">
        <f t="shared" si="5"/>
        <v>1237.04</v>
      </c>
      <c r="G83" s="29">
        <f t="shared" si="2"/>
        <v>30.548163610927588</v>
      </c>
      <c r="H83" s="15">
        <f t="shared" si="6"/>
        <v>2.4694564129638161</v>
      </c>
      <c r="I83" s="23" t="s">
        <v>7</v>
      </c>
      <c r="J83" s="55">
        <v>1</v>
      </c>
      <c r="K83" s="12">
        <f>C83*J83</f>
        <v>1203.93</v>
      </c>
    </row>
    <row r="84" spans="1:11" s="1" customFormat="1" ht="60.75" thickBot="1" x14ac:dyDescent="0.3">
      <c r="A84" s="40">
        <v>79</v>
      </c>
      <c r="B84" s="41" t="s">
        <v>102</v>
      </c>
      <c r="C84" s="22">
        <v>1605.48</v>
      </c>
      <c r="D84" s="63">
        <v>1657.66</v>
      </c>
      <c r="E84" s="64">
        <v>1685.75</v>
      </c>
      <c r="F84" s="35">
        <f t="shared" si="5"/>
        <v>1649.63</v>
      </c>
      <c r="G84" s="30">
        <f t="shared" si="2"/>
        <v>40.733019775116105</v>
      </c>
      <c r="H84" s="15">
        <f t="shared" si="6"/>
        <v>2.469221569389263</v>
      </c>
      <c r="I84" s="23" t="s">
        <v>7</v>
      </c>
      <c r="J84" s="23">
        <v>1</v>
      </c>
      <c r="K84" s="24">
        <f>C84*J84</f>
        <v>1605.48</v>
      </c>
    </row>
    <row r="85" spans="1:11" s="1" customFormat="1" ht="16.5" thickBot="1" x14ac:dyDescent="0.3">
      <c r="A85" s="48" t="s">
        <v>8</v>
      </c>
      <c r="B85" s="49"/>
      <c r="C85" s="49"/>
      <c r="D85" s="49"/>
      <c r="E85" s="49"/>
      <c r="F85" s="49"/>
      <c r="G85" s="49"/>
      <c r="H85" s="49"/>
      <c r="I85" s="49"/>
      <c r="J85" s="49"/>
      <c r="K85" s="17">
        <f>SUM(K6:K84)</f>
        <v>239170.22</v>
      </c>
    </row>
    <row r="86" spans="1:11" s="1" customFormat="1" ht="15.75" x14ac:dyDescent="0.25"/>
    <row r="87" spans="1:11" s="1" customFormat="1" ht="34.5" customHeight="1" x14ac:dyDescent="0.25">
      <c r="A87" s="47" t="s">
        <v>10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</row>
    <row r="88" spans="1:11" s="1" customFormat="1" ht="15.75" x14ac:dyDescent="0.25">
      <c r="A88" s="4" t="s">
        <v>11</v>
      </c>
    </row>
    <row r="89" spans="1:11" s="1" customFormat="1" ht="43.5" customHeight="1" x14ac:dyDescent="0.25">
      <c r="A89" s="4"/>
    </row>
    <row r="90" spans="1:11" s="1" customFormat="1" ht="15.75" x14ac:dyDescent="0.25">
      <c r="A90" s="4" t="s">
        <v>18</v>
      </c>
    </row>
    <row r="91" spans="1:11" s="1" customFormat="1" ht="15.75" x14ac:dyDescent="0.25">
      <c r="A91" s="4"/>
      <c r="B91" s="4" t="s">
        <v>12</v>
      </c>
    </row>
    <row r="92" spans="1:11" s="1" customFormat="1" ht="48" customHeight="1" x14ac:dyDescent="0.25">
      <c r="A92" s="4"/>
      <c r="C92" s="4" t="s">
        <v>13</v>
      </c>
    </row>
    <row r="93" spans="1:11" s="1" customFormat="1" ht="15.75" x14ac:dyDescent="0.25">
      <c r="A93" s="4"/>
      <c r="B93" s="4" t="s">
        <v>14</v>
      </c>
      <c r="C93" s="4"/>
    </row>
    <row r="94" spans="1:11" s="1" customFormat="1" ht="15.75" x14ac:dyDescent="0.25">
      <c r="A94" s="4"/>
      <c r="B94" s="4" t="s">
        <v>15</v>
      </c>
      <c r="C94" s="4"/>
    </row>
    <row r="95" spans="1:11" s="1" customFormat="1" ht="15.75" x14ac:dyDescent="0.25">
      <c r="A95" s="4"/>
      <c r="B95" s="4" t="s">
        <v>16</v>
      </c>
      <c r="C95" s="4"/>
    </row>
    <row r="96" spans="1:11" s="1" customFormat="1" ht="15.75" x14ac:dyDescent="0.25">
      <c r="A96" s="4"/>
    </row>
    <row r="97" spans="1:11" s="1" customFormat="1" ht="15.75" x14ac:dyDescent="0.25">
      <c r="A97" s="4"/>
      <c r="B97" s="65" t="s">
        <v>17</v>
      </c>
      <c r="C97" s="65"/>
      <c r="D97" s="65"/>
      <c r="E97" s="65"/>
      <c r="F97" s="65"/>
      <c r="G97" s="65"/>
      <c r="H97" s="65"/>
      <c r="I97" s="65"/>
      <c r="J97" s="65"/>
      <c r="K97" s="65"/>
    </row>
    <row r="98" spans="1:11" s="1" customFormat="1" ht="53.25" customHeight="1" x14ac:dyDescent="0.25">
      <c r="A98" s="8"/>
      <c r="B98" s="47" t="s">
        <v>105</v>
      </c>
      <c r="C98" s="47"/>
      <c r="D98" s="47"/>
      <c r="E98" s="47"/>
      <c r="F98" s="47"/>
      <c r="G98" s="47"/>
      <c r="H98" s="47"/>
      <c r="I98" s="47"/>
      <c r="J98" s="47"/>
      <c r="K98" s="47"/>
    </row>
    <row r="99" spans="1:11" s="1" customFormat="1" ht="34.5" customHeight="1" x14ac:dyDescent="0.25">
      <c r="B99" s="46" t="s">
        <v>103</v>
      </c>
      <c r="C99" s="46"/>
      <c r="D99" s="46"/>
      <c r="E99" s="46"/>
      <c r="F99" s="46"/>
      <c r="G99" s="46"/>
      <c r="H99" s="46"/>
      <c r="I99" s="46"/>
      <c r="J99" s="46"/>
      <c r="K99" s="46"/>
    </row>
    <row r="100" spans="1:11" s="1" customFormat="1" ht="15.75" customHeight="1" x14ac:dyDescent="0.25">
      <c r="A100" s="5"/>
      <c r="B100" s="45" t="s">
        <v>106</v>
      </c>
      <c r="C100" s="45"/>
      <c r="D100" s="45"/>
      <c r="E100" s="45"/>
      <c r="F100" s="45"/>
      <c r="G100" s="45"/>
      <c r="H100" s="45"/>
      <c r="I100" s="45"/>
      <c r="J100" s="45"/>
      <c r="K100" s="5"/>
    </row>
    <row r="101" spans="1:11" s="1" customFormat="1" ht="15.75" x14ac:dyDescent="0.25">
      <c r="B101" s="10" t="s">
        <v>78</v>
      </c>
      <c r="C101" s="42"/>
      <c r="D101" s="42"/>
      <c r="E101" s="42"/>
      <c r="F101" s="42"/>
      <c r="G101" s="42"/>
      <c r="H101" s="42"/>
      <c r="I101" s="42"/>
      <c r="J101" s="42"/>
      <c r="K101" s="6"/>
    </row>
    <row r="102" spans="1:11" s="1" customFormat="1" ht="15.7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ht="9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hidden="1" x14ac:dyDescent="0.2"/>
    <row r="108" spans="1:11" hidden="1" x14ac:dyDescent="0.2"/>
    <row r="109" spans="1:11" hidden="1" x14ac:dyDescent="0.2"/>
    <row r="110" spans="1:11" hidden="1" x14ac:dyDescent="0.2"/>
    <row r="111" spans="1:11" hidden="1" x14ac:dyDescent="0.2"/>
    <row r="112" spans="1:11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</sheetData>
  <mergeCells count="8">
    <mergeCell ref="C2:I2"/>
    <mergeCell ref="B100:J100"/>
    <mergeCell ref="B99:K99"/>
    <mergeCell ref="B98:K98"/>
    <mergeCell ref="A85:J85"/>
    <mergeCell ref="A3:K3"/>
    <mergeCell ref="A87:K87"/>
    <mergeCell ref="B97:K97"/>
  </mergeCells>
  <conditionalFormatting sqref="H6:H84">
    <cfRule type="cellIs" dxfId="0" priority="1" operator="greaterThanOrEqual">
      <formula>33</formula>
    </cfRule>
  </conditionalFormatting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просто НМЦК</vt:lpstr>
      <vt:lpstr>'просто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Специалист отдела закупок</cp:lastModifiedBy>
  <cp:lastPrinted>2024-04-02T08:20:13Z</cp:lastPrinted>
  <dcterms:created xsi:type="dcterms:W3CDTF">1996-10-08T23:32:33Z</dcterms:created>
  <dcterms:modified xsi:type="dcterms:W3CDTF">2026-07-23T12:47:44Z</dcterms:modified>
</cp:coreProperties>
</file>